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RA\SKUPSTINA\sesta sednica\materijal\"/>
    </mc:Choice>
  </mc:AlternateContent>
  <bookViews>
    <workbookView xWindow="0" yWindow="0" windowWidth="28800" windowHeight="12315"/>
  </bookViews>
  <sheets>
    <sheet name="POP" sheetId="1" r:id="rId1"/>
  </sheets>
  <calcPr calcId="181029"/>
</workbook>
</file>

<file path=xl/calcChain.xml><?xml version="1.0" encoding="utf-8"?>
<calcChain xmlns="http://schemas.openxmlformats.org/spreadsheetml/2006/main">
  <c r="E54" i="1" l="1"/>
  <c r="D54" i="1"/>
  <c r="C54" i="1"/>
  <c r="F53" i="1"/>
  <c r="E52" i="1"/>
  <c r="D52" i="1"/>
  <c r="C52" i="1"/>
  <c r="F51" i="1"/>
  <c r="F50" i="1"/>
  <c r="F49" i="1"/>
  <c r="E48" i="1"/>
  <c r="D48" i="1"/>
  <c r="C48" i="1"/>
  <c r="F47" i="1"/>
  <c r="F46" i="1"/>
  <c r="E45" i="1"/>
  <c r="D45" i="1"/>
  <c r="C45" i="1"/>
  <c r="F43" i="1"/>
  <c r="F42" i="1"/>
  <c r="E41" i="1"/>
  <c r="D41" i="1"/>
  <c r="C41" i="1"/>
  <c r="F39" i="1"/>
  <c r="E38" i="1"/>
  <c r="D38" i="1"/>
  <c r="D37" i="1" s="1"/>
  <c r="C38" i="1"/>
  <c r="C37" i="1" s="1"/>
  <c r="F36" i="1"/>
  <c r="F35" i="1"/>
  <c r="F34" i="1"/>
  <c r="F33" i="1"/>
  <c r="E32" i="1"/>
  <c r="D32" i="1"/>
  <c r="C32" i="1"/>
  <c r="F31" i="1"/>
  <c r="F30" i="1"/>
  <c r="F27" i="1"/>
  <c r="F25" i="1"/>
  <c r="F24" i="1"/>
  <c r="F23" i="1"/>
  <c r="E22" i="1"/>
  <c r="D22" i="1"/>
  <c r="C22" i="1"/>
  <c r="F20" i="1"/>
  <c r="F19" i="1"/>
  <c r="F18" i="1"/>
  <c r="D17" i="1"/>
  <c r="C17" i="1"/>
  <c r="C16" i="1" s="1"/>
  <c r="F14" i="1"/>
  <c r="F13" i="1"/>
  <c r="E12" i="1"/>
  <c r="D12" i="1"/>
  <c r="C12" i="1"/>
  <c r="F11" i="1"/>
  <c r="F10" i="1"/>
  <c r="F9" i="1"/>
  <c r="F8" i="1"/>
  <c r="E7" i="1"/>
  <c r="D7" i="1"/>
  <c r="C7" i="1"/>
  <c r="D44" i="1" l="1"/>
  <c r="C44" i="1"/>
  <c r="C6" i="1"/>
  <c r="F52" i="1"/>
  <c r="E44" i="1"/>
  <c r="F12" i="1"/>
  <c r="F17" i="1"/>
  <c r="F22" i="1"/>
  <c r="F38" i="1"/>
  <c r="F41" i="1"/>
  <c r="F48" i="1"/>
  <c r="F7" i="1"/>
  <c r="F32" i="1"/>
  <c r="E37" i="1"/>
  <c r="F45" i="1"/>
  <c r="F54" i="1"/>
  <c r="D16" i="1"/>
  <c r="D6" i="1" s="1"/>
  <c r="D58" i="1" s="1"/>
  <c r="E16" i="1"/>
  <c r="C58" i="1" l="1"/>
  <c r="F44" i="1"/>
  <c r="F37" i="1"/>
  <c r="F16" i="1"/>
  <c r="E6" i="1"/>
  <c r="F6" i="1" l="1"/>
  <c r="E58" i="1"/>
  <c r="F58" i="1" l="1"/>
</calcChain>
</file>

<file path=xl/sharedStrings.xml><?xml version="1.0" encoding="utf-8"?>
<sst xmlns="http://schemas.openxmlformats.org/spreadsheetml/2006/main" count="118" uniqueCount="110">
  <si>
    <t>OBRAZAC POP</t>
  </si>
  <si>
    <t>OPŠTINA BERANE</t>
  </si>
  <si>
    <t>PRIHODI</t>
  </si>
  <si>
    <t>Godišnji plan budžeta</t>
  </si>
  <si>
    <t>% ostvarenja godišnjeg budžeta</t>
  </si>
  <si>
    <t>71</t>
  </si>
  <si>
    <t>Tekući prihodi</t>
  </si>
  <si>
    <t>711</t>
  </si>
  <si>
    <t>Porezi</t>
  </si>
  <si>
    <t>7111</t>
  </si>
  <si>
    <t>Porez na dohodak fizičkih lica</t>
  </si>
  <si>
    <t>71131</t>
  </si>
  <si>
    <t>Porez na nepokretnosti</t>
  </si>
  <si>
    <t>71132</t>
  </si>
  <si>
    <t>Porez na promet nepokretnosti</t>
  </si>
  <si>
    <t>71175</t>
  </si>
  <si>
    <t>Prirez porezu na dohodak fizičkih lica</t>
  </si>
  <si>
    <t>713</t>
  </si>
  <si>
    <t>Takse</t>
  </si>
  <si>
    <t>71312</t>
  </si>
  <si>
    <t>Lokalne administrativne takse</t>
  </si>
  <si>
    <t>7135</t>
  </si>
  <si>
    <t>Lokalne komunalne takse</t>
  </si>
  <si>
    <t>7136</t>
  </si>
  <si>
    <t>Ostale takse</t>
  </si>
  <si>
    <t>714</t>
  </si>
  <si>
    <t>Naknade</t>
  </si>
  <si>
    <t>7141</t>
  </si>
  <si>
    <t>Naknada za korišćenje dobara od opšteg interesa</t>
  </si>
  <si>
    <t>71411</t>
  </si>
  <si>
    <t>Naknada za korišćenje voda</t>
  </si>
  <si>
    <t>71412</t>
  </si>
  <si>
    <t>Naknada za izvađeni materijal iz vodotoka</t>
  </si>
  <si>
    <t>71413</t>
  </si>
  <si>
    <t>Naknada za zaštitu voda od zagađivanja</t>
  </si>
  <si>
    <t>71414</t>
  </si>
  <si>
    <t>Naknada za korišćenje rezultata geoloških istraživanja</t>
  </si>
  <si>
    <t>7142</t>
  </si>
  <si>
    <t>Naknade za korišćenje prirodnih dobara</t>
  </si>
  <si>
    <t>71421</t>
  </si>
  <si>
    <t>Naknada za korišćenje šuma</t>
  </si>
  <si>
    <t>71423</t>
  </si>
  <si>
    <t>Naknada za korišćenje rudnog bogatstva</t>
  </si>
  <si>
    <t>71424</t>
  </si>
  <si>
    <t>Naknada za korišćenje mineralnih sirovina</t>
  </si>
  <si>
    <t>7146</t>
  </si>
  <si>
    <t>Naknada za komunalno opremanje građevinskog zemljišta</t>
  </si>
  <si>
    <t>7147</t>
  </si>
  <si>
    <t>Naknade za izgradnju i održavanje lokalnih puteva</t>
  </si>
  <si>
    <t>7148</t>
  </si>
  <si>
    <t>Naknada za puteve</t>
  </si>
  <si>
    <t>7149</t>
  </si>
  <si>
    <t>Ostale naknade</t>
  </si>
  <si>
    <t>715</t>
  </si>
  <si>
    <t>Ostali prihodi</t>
  </si>
  <si>
    <t>7151</t>
  </si>
  <si>
    <t>Prihodi od kapitala(od kamata, akcija i udjela u dobiti i rente)</t>
  </si>
  <si>
    <t>7152</t>
  </si>
  <si>
    <t>Novčane kazne i oduzete imovinske koristi</t>
  </si>
  <si>
    <t>7153</t>
  </si>
  <si>
    <t>Prihodi koje organi ostvaruju vršenjem svoje djelatnosti</t>
  </si>
  <si>
    <t>7155</t>
  </si>
  <si>
    <t>72</t>
  </si>
  <si>
    <t>Primici od prodaje imovine</t>
  </si>
  <si>
    <t>721</t>
  </si>
  <si>
    <t>Primici od prodaje nefinansijske imovine</t>
  </si>
  <si>
    <t>7211</t>
  </si>
  <si>
    <t>Prodaja nepokretnosti</t>
  </si>
  <si>
    <t>722</t>
  </si>
  <si>
    <t>Primici od prodaje finansijske imovine</t>
  </si>
  <si>
    <t>73</t>
  </si>
  <si>
    <t>Primici od otplate kredita i sredstva prenesena iz prethodne godine</t>
  </si>
  <si>
    <t>731</t>
  </si>
  <si>
    <t>Primici od otplate kredita</t>
  </si>
  <si>
    <t>732</t>
  </si>
  <si>
    <t>Sredstva prenesena iz prethodne godine</t>
  </si>
  <si>
    <t>74</t>
  </si>
  <si>
    <t>Donacije i transferi</t>
  </si>
  <si>
    <t>741</t>
  </si>
  <si>
    <t>Donacije</t>
  </si>
  <si>
    <t>7411</t>
  </si>
  <si>
    <t>Tekuće donacije</t>
  </si>
  <si>
    <t>7412</t>
  </si>
  <si>
    <t>Kapitalne donacije</t>
  </si>
  <si>
    <t>742</t>
  </si>
  <si>
    <t>Transferi</t>
  </si>
  <si>
    <t>7421</t>
  </si>
  <si>
    <t>Transferi od budžeta Države</t>
  </si>
  <si>
    <t>7425</t>
  </si>
  <si>
    <t>Transferi od Zavoda za zapošljavanje Crne Gore</t>
  </si>
  <si>
    <t>7426</t>
  </si>
  <si>
    <t>Transferi od Egalizacionog fonda</t>
  </si>
  <si>
    <t>75</t>
  </si>
  <si>
    <t>Pozajmice i krediti</t>
  </si>
  <si>
    <t>751</t>
  </si>
  <si>
    <t>7511</t>
  </si>
  <si>
    <t>Pozajmice i krediti od domaćih izvora</t>
  </si>
  <si>
    <t>7512</t>
  </si>
  <si>
    <t>Pozajmice i krediti od inostranih izvora</t>
  </si>
  <si>
    <t>7</t>
  </si>
  <si>
    <t>UKUPNI PRIHODI (71 + 72 + 73 + 74 + 75)</t>
  </si>
  <si>
    <t>Naknada za korišćenje luke - nautički turizam</t>
  </si>
  <si>
    <t>71464</t>
  </si>
  <si>
    <t>Naknada za izgradnju javnih garaža</t>
  </si>
  <si>
    <t>75111</t>
  </si>
  <si>
    <t>75112</t>
  </si>
  <si>
    <t>Pozajmice i krediti od domaćih finansijskih institucija</t>
  </si>
  <si>
    <t>Pozajmice i krediti od drugih nivoa vlasti</t>
  </si>
  <si>
    <t>Ostvareno u periodu od 01.01. do 31.08.2025. godine</t>
  </si>
  <si>
    <t>Ostvareno u periodu od 01.08. do 31.08.2025.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</si>
</sst>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Te\x\t"/>
  </numFmts>
  <fonts count="9" x14ac:knownFonts="1">
    <font>
      <sz val="11"/>
      <name val="Calibri"/>
    </font>
    <font>
      <sz val="11"/>
      <color theme="1"/>
      <name val="Calibri"/>
      <family val="2"/>
      <scheme val="minor"/>
    </font>
    <font>
      <sz val="8"/>
      <name val="Cambria"/>
      <family val="1"/>
      <charset val="238"/>
    </font>
    <font>
      <b/>
      <sz val="8"/>
      <name val="Cambria"/>
      <family val="1"/>
    </font>
    <font>
      <sz val="8"/>
      <name val="Cambria"/>
      <family val="1"/>
    </font>
    <font>
      <sz val="10"/>
      <color indexed="8"/>
      <name val="Arial"/>
      <family val="2"/>
      <charset val="238"/>
    </font>
    <font>
      <sz val="11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5" fillId="0" borderId="0">
      <alignment vertical="top"/>
    </xf>
    <xf numFmtId="0" fontId="6" fillId="0" borderId="0"/>
    <xf numFmtId="0" fontId="7" fillId="0" borderId="0">
      <alignment vertical="top"/>
    </xf>
  </cellStyleXfs>
  <cellXfs count="26">
    <xf numFmtId="0" fontId="0" fillId="0" borderId="0" xfId="0"/>
    <xf numFmtId="0" fontId="2" fillId="0" borderId="0" xfId="0" applyFon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center" wrapText="1"/>
    </xf>
    <xf numFmtId="0" fontId="4" fillId="0" borderId="0" xfId="0" applyFont="1"/>
    <xf numFmtId="49" fontId="2" fillId="0" borderId="0" xfId="0" applyNumberFormat="1" applyFont="1"/>
    <xf numFmtId="4" fontId="2" fillId="0" borderId="0" xfId="0" applyNumberFormat="1" applyFont="1"/>
    <xf numFmtId="4" fontId="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/>
    <xf numFmtId="4" fontId="4" fillId="0" borderId="2" xfId="0" applyNumberFormat="1" applyFont="1" applyBorder="1"/>
    <xf numFmtId="4" fontId="2" fillId="0" borderId="2" xfId="0" applyNumberFormat="1" applyFont="1" applyBorder="1" applyAlignment="1">
      <alignment horizontal="right" vertical="center" wrapText="1"/>
    </xf>
    <xf numFmtId="49" fontId="2" fillId="0" borderId="2" xfId="0" applyNumberFormat="1" applyFont="1" applyBorder="1"/>
    <xf numFmtId="49" fontId="2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2 2" xfId="2"/>
    <cellStyle name="Normal 2 2 2" xfId="4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abSelected="1" topLeftCell="A4" workbookViewId="0">
      <selection activeCell="F57" sqref="F57"/>
    </sheetView>
  </sheetViews>
  <sheetFormatPr defaultColWidth="9.140625" defaultRowHeight="10.5" x14ac:dyDescent="0.15"/>
  <cols>
    <col min="1" max="1" width="9" style="5" customWidth="1"/>
    <col min="2" max="2" width="38.28515625" style="1" customWidth="1"/>
    <col min="3" max="3" width="12.28515625" style="1" customWidth="1"/>
    <col min="4" max="4" width="12.5703125" style="1" customWidth="1"/>
    <col min="5" max="5" width="12.140625" style="1" customWidth="1"/>
    <col min="6" max="6" width="9.140625" style="4" customWidth="1"/>
    <col min="7" max="7" width="9.140625" style="1" customWidth="1"/>
    <col min="8" max="16384" width="9.140625" style="1"/>
  </cols>
  <sheetData>
    <row r="1" spans="1:6" ht="11.25" thickBot="1" x14ac:dyDescent="0.2"/>
    <row r="2" spans="1:6" ht="17.25" customHeight="1" thickBot="1" x14ac:dyDescent="0.2">
      <c r="E2" s="22" t="s">
        <v>0</v>
      </c>
      <c r="F2" s="22" t="s">
        <v>0</v>
      </c>
    </row>
    <row r="3" spans="1:6" ht="11.25" thickBot="1" x14ac:dyDescent="0.2"/>
    <row r="4" spans="1:6" ht="24.75" customHeight="1" x14ac:dyDescent="0.15">
      <c r="A4" s="23" t="s">
        <v>1</v>
      </c>
      <c r="B4" s="24" t="s">
        <v>1</v>
      </c>
      <c r="C4" s="24" t="s">
        <v>1</v>
      </c>
      <c r="D4" s="24" t="s">
        <v>1</v>
      </c>
      <c r="E4" s="24" t="s">
        <v>1</v>
      </c>
      <c r="F4" s="25" t="s">
        <v>1</v>
      </c>
    </row>
    <row r="5" spans="1:6" ht="55.5" customHeight="1" x14ac:dyDescent="0.15">
      <c r="A5" s="17"/>
      <c r="B5" s="2" t="s">
        <v>2</v>
      </c>
      <c r="C5" s="2" t="s">
        <v>3</v>
      </c>
      <c r="D5" s="2" t="s">
        <v>109</v>
      </c>
      <c r="E5" s="2" t="s">
        <v>108</v>
      </c>
      <c r="F5" s="2" t="s">
        <v>4</v>
      </c>
    </row>
    <row r="6" spans="1:6" ht="13.5" customHeight="1" x14ac:dyDescent="0.15">
      <c r="A6" s="8" t="s">
        <v>5</v>
      </c>
      <c r="B6" s="3" t="s">
        <v>6</v>
      </c>
      <c r="C6" s="13">
        <f>SUM(C7,C12,C16,C32)</f>
        <v>6364000</v>
      </c>
      <c r="D6" s="7">
        <f>SUM(D7,D12,D16,D32)</f>
        <v>750118.39000000013</v>
      </c>
      <c r="E6" s="7">
        <f>SUM(E7,E12,E16,E32)</f>
        <v>5313983.51</v>
      </c>
      <c r="F6" s="7">
        <f>E6/C6*100</f>
        <v>83.500683689503447</v>
      </c>
    </row>
    <row r="7" spans="1:6" ht="10.5" customHeight="1" x14ac:dyDescent="0.15">
      <c r="A7" s="8" t="s">
        <v>7</v>
      </c>
      <c r="B7" s="3" t="s">
        <v>8</v>
      </c>
      <c r="C7" s="13">
        <f>SUM(C8:C11)</f>
        <v>5262000</v>
      </c>
      <c r="D7" s="13">
        <f t="shared" ref="D7:E7" si="0">SUM(D8:D11)</f>
        <v>677572.07000000007</v>
      </c>
      <c r="E7" s="13">
        <f t="shared" si="0"/>
        <v>4448663.18</v>
      </c>
      <c r="F7" s="7">
        <f t="shared" ref="F7:F54" si="1">E7/C7*100</f>
        <v>84.543199923983266</v>
      </c>
    </row>
    <row r="8" spans="1:6" x14ac:dyDescent="0.15">
      <c r="A8" s="18" t="s">
        <v>9</v>
      </c>
      <c r="B8" s="9" t="s">
        <v>10</v>
      </c>
      <c r="C8" s="14">
        <v>4142000</v>
      </c>
      <c r="D8" s="14">
        <v>530625.52</v>
      </c>
      <c r="E8" s="14">
        <v>3666480.65</v>
      </c>
      <c r="F8" s="10">
        <f t="shared" si="1"/>
        <v>88.519571463061325</v>
      </c>
    </row>
    <row r="9" spans="1:6" x14ac:dyDescent="0.15">
      <c r="A9" s="18" t="s">
        <v>11</v>
      </c>
      <c r="B9" s="19" t="s">
        <v>12</v>
      </c>
      <c r="C9" s="14">
        <v>650000</v>
      </c>
      <c r="D9" s="14">
        <v>101026.15000000002</v>
      </c>
      <c r="E9" s="14">
        <v>427364.02</v>
      </c>
      <c r="F9" s="10">
        <f t="shared" si="1"/>
        <v>65.74831076923077</v>
      </c>
    </row>
    <row r="10" spans="1:6" x14ac:dyDescent="0.15">
      <c r="A10" s="18" t="s">
        <v>13</v>
      </c>
      <c r="B10" s="19" t="s">
        <v>14</v>
      </c>
      <c r="C10" s="14">
        <v>120000</v>
      </c>
      <c r="D10" s="14">
        <v>6173.2699999999968</v>
      </c>
      <c r="E10" s="14">
        <v>61599.49</v>
      </c>
      <c r="F10" s="10">
        <f t="shared" si="1"/>
        <v>51.332908333333329</v>
      </c>
    </row>
    <row r="11" spans="1:6" x14ac:dyDescent="0.15">
      <c r="A11" s="18" t="s">
        <v>15</v>
      </c>
      <c r="B11" s="19" t="s">
        <v>16</v>
      </c>
      <c r="C11" s="14">
        <v>350000</v>
      </c>
      <c r="D11" s="14">
        <v>39747.130000000005</v>
      </c>
      <c r="E11" s="14">
        <v>293219.02</v>
      </c>
      <c r="F11" s="10">
        <f t="shared" si="1"/>
        <v>83.776862857142859</v>
      </c>
    </row>
    <row r="12" spans="1:6" x14ac:dyDescent="0.15">
      <c r="A12" s="8" t="s">
        <v>17</v>
      </c>
      <c r="B12" s="3" t="s">
        <v>18</v>
      </c>
      <c r="C12" s="13">
        <f>SUM(C13:C15)</f>
        <v>82000</v>
      </c>
      <c r="D12" s="13">
        <f t="shared" ref="D12:E12" si="2">SUM(D13:D15)</f>
        <v>6373.35</v>
      </c>
      <c r="E12" s="13">
        <f t="shared" si="2"/>
        <v>55512.61</v>
      </c>
      <c r="F12" s="7">
        <f>E12/C12*100</f>
        <v>67.698304878048774</v>
      </c>
    </row>
    <row r="13" spans="1:6" x14ac:dyDescent="0.15">
      <c r="A13" s="18" t="s">
        <v>19</v>
      </c>
      <c r="B13" s="19" t="s">
        <v>20</v>
      </c>
      <c r="C13" s="14">
        <v>22000</v>
      </c>
      <c r="D13" s="14">
        <v>2650.6999999999989</v>
      </c>
      <c r="E13" s="14">
        <v>16306.13</v>
      </c>
      <c r="F13" s="10">
        <f t="shared" si="1"/>
        <v>74.118772727272713</v>
      </c>
    </row>
    <row r="14" spans="1:6" x14ac:dyDescent="0.15">
      <c r="A14" s="18" t="s">
        <v>21</v>
      </c>
      <c r="B14" s="19" t="s">
        <v>22</v>
      </c>
      <c r="C14" s="14">
        <v>60000</v>
      </c>
      <c r="D14" s="14">
        <v>3722.6500000000015</v>
      </c>
      <c r="E14" s="14">
        <v>39206.480000000003</v>
      </c>
      <c r="F14" s="10">
        <f t="shared" si="1"/>
        <v>65.344133333333346</v>
      </c>
    </row>
    <row r="15" spans="1:6" x14ac:dyDescent="0.15">
      <c r="A15" s="18" t="s">
        <v>23</v>
      </c>
      <c r="B15" s="19" t="s">
        <v>24</v>
      </c>
      <c r="C15" s="16">
        <v>0</v>
      </c>
      <c r="D15" s="14">
        <v>0</v>
      </c>
      <c r="E15" s="14">
        <v>0</v>
      </c>
      <c r="F15" s="10">
        <v>0</v>
      </c>
    </row>
    <row r="16" spans="1:6" x14ac:dyDescent="0.15">
      <c r="A16" s="8" t="s">
        <v>25</v>
      </c>
      <c r="B16" s="3" t="s">
        <v>26</v>
      </c>
      <c r="C16" s="13">
        <f>SUM(C17,C22,C27,C29:C31)</f>
        <v>791000</v>
      </c>
      <c r="D16" s="13">
        <f t="shared" ref="D16:E16" si="3">SUM(D17,D22,D27,D29:D31)</f>
        <v>59977.060000000005</v>
      </c>
      <c r="E16" s="13">
        <f t="shared" si="3"/>
        <v>696132.3899999999</v>
      </c>
      <c r="F16" s="7">
        <f t="shared" si="1"/>
        <v>88.006623261694045</v>
      </c>
    </row>
    <row r="17" spans="1:6" x14ac:dyDescent="0.15">
      <c r="A17" s="11" t="s">
        <v>27</v>
      </c>
      <c r="B17" s="9" t="s">
        <v>28</v>
      </c>
      <c r="C17" s="16">
        <f t="shared" ref="C17:D17" si="4">SUM(C18:C21)</f>
        <v>252000</v>
      </c>
      <c r="D17" s="16">
        <f t="shared" si="4"/>
        <v>15132.859999999999</v>
      </c>
      <c r="E17" s="16">
        <v>139788.71</v>
      </c>
      <c r="F17" s="10">
        <f t="shared" si="1"/>
        <v>55.471710317460307</v>
      </c>
    </row>
    <row r="18" spans="1:6" x14ac:dyDescent="0.15">
      <c r="A18" s="18" t="s">
        <v>29</v>
      </c>
      <c r="B18" s="19" t="s">
        <v>30</v>
      </c>
      <c r="C18" s="14">
        <v>200000</v>
      </c>
      <c r="D18" s="15">
        <v>15131.46</v>
      </c>
      <c r="E18" s="14">
        <v>130954.16</v>
      </c>
      <c r="F18" s="10">
        <f t="shared" si="1"/>
        <v>65.477080000000001</v>
      </c>
    </row>
    <row r="19" spans="1:6" x14ac:dyDescent="0.15">
      <c r="A19" s="18" t="s">
        <v>31</v>
      </c>
      <c r="B19" s="19" t="s">
        <v>32</v>
      </c>
      <c r="C19" s="14">
        <v>50000</v>
      </c>
      <c r="D19" s="15">
        <v>1.4</v>
      </c>
      <c r="E19" s="14">
        <v>8274.5499999999993</v>
      </c>
      <c r="F19" s="10">
        <f>E19/C19*100</f>
        <v>16.549099999999999</v>
      </c>
    </row>
    <row r="20" spans="1:6" x14ac:dyDescent="0.15">
      <c r="A20" s="18" t="s">
        <v>33</v>
      </c>
      <c r="B20" s="19" t="s">
        <v>34</v>
      </c>
      <c r="C20" s="14">
        <v>2000</v>
      </c>
      <c r="D20" s="15">
        <v>0</v>
      </c>
      <c r="E20" s="14">
        <v>560</v>
      </c>
      <c r="F20" s="10">
        <f t="shared" si="1"/>
        <v>28.000000000000004</v>
      </c>
    </row>
    <row r="21" spans="1:6" x14ac:dyDescent="0.15">
      <c r="A21" s="18" t="s">
        <v>35</v>
      </c>
      <c r="B21" s="19" t="s">
        <v>36</v>
      </c>
      <c r="C21" s="14">
        <v>0</v>
      </c>
      <c r="D21" s="15">
        <v>0</v>
      </c>
      <c r="E21" s="14">
        <v>0</v>
      </c>
      <c r="F21" s="10">
        <v>0</v>
      </c>
    </row>
    <row r="22" spans="1:6" x14ac:dyDescent="0.15">
      <c r="A22" s="11" t="s">
        <v>37</v>
      </c>
      <c r="B22" s="9" t="s">
        <v>38</v>
      </c>
      <c r="C22" s="16">
        <f>SUM(C23:C25)</f>
        <v>302000</v>
      </c>
      <c r="D22" s="16">
        <f t="shared" ref="D22:E22" si="5">SUM(D23:D25)</f>
        <v>34181.980000000003</v>
      </c>
      <c r="E22" s="16">
        <f t="shared" si="5"/>
        <v>377927.52</v>
      </c>
      <c r="F22" s="10">
        <f t="shared" si="1"/>
        <v>125.14156291390731</v>
      </c>
    </row>
    <row r="23" spans="1:6" x14ac:dyDescent="0.15">
      <c r="A23" s="18" t="s">
        <v>39</v>
      </c>
      <c r="B23" s="19" t="s">
        <v>40</v>
      </c>
      <c r="C23" s="14">
        <v>300000</v>
      </c>
      <c r="D23" s="14">
        <v>34181.980000000003</v>
      </c>
      <c r="E23" s="14">
        <v>377927.52</v>
      </c>
      <c r="F23" s="10">
        <f t="shared" si="1"/>
        <v>125.97584000000002</v>
      </c>
    </row>
    <row r="24" spans="1:6" x14ac:dyDescent="0.15">
      <c r="A24" s="18" t="s">
        <v>41</v>
      </c>
      <c r="B24" s="19" t="s">
        <v>42</v>
      </c>
      <c r="C24" s="14">
        <v>1000</v>
      </c>
      <c r="D24" s="15">
        <v>0</v>
      </c>
      <c r="E24" s="15">
        <v>0</v>
      </c>
      <c r="F24" s="10">
        <f t="shared" si="1"/>
        <v>0</v>
      </c>
    </row>
    <row r="25" spans="1:6" x14ac:dyDescent="0.15">
      <c r="A25" s="18" t="s">
        <v>43</v>
      </c>
      <c r="B25" s="19" t="s">
        <v>44</v>
      </c>
      <c r="C25" s="14">
        <v>1000</v>
      </c>
      <c r="D25" s="15">
        <v>0</v>
      </c>
      <c r="E25" s="15">
        <v>0</v>
      </c>
      <c r="F25" s="10">
        <f t="shared" si="1"/>
        <v>0</v>
      </c>
    </row>
    <row r="26" spans="1:6" x14ac:dyDescent="0.15">
      <c r="A26" s="18">
        <v>71425</v>
      </c>
      <c r="B26" s="9" t="s">
        <v>101</v>
      </c>
      <c r="C26" s="14">
        <v>0</v>
      </c>
      <c r="D26" s="15">
        <v>0</v>
      </c>
      <c r="E26" s="15">
        <v>0</v>
      </c>
      <c r="F26" s="10">
        <v>0</v>
      </c>
    </row>
    <row r="27" spans="1:6" ht="18.75" customHeight="1" x14ac:dyDescent="0.15">
      <c r="A27" s="11" t="s">
        <v>45</v>
      </c>
      <c r="B27" s="9" t="s">
        <v>46</v>
      </c>
      <c r="C27" s="16">
        <v>70000</v>
      </c>
      <c r="D27" s="20">
        <v>148</v>
      </c>
      <c r="E27" s="20">
        <v>41935.33</v>
      </c>
      <c r="F27" s="10">
        <f t="shared" si="1"/>
        <v>59.907614285714281</v>
      </c>
    </row>
    <row r="28" spans="1:6" x14ac:dyDescent="0.15">
      <c r="A28" s="11" t="s">
        <v>102</v>
      </c>
      <c r="B28" s="9" t="s">
        <v>103</v>
      </c>
      <c r="C28" s="16">
        <v>0</v>
      </c>
      <c r="D28" s="15">
        <v>0</v>
      </c>
      <c r="E28" s="15">
        <v>0</v>
      </c>
      <c r="F28" s="10">
        <v>0</v>
      </c>
    </row>
    <row r="29" spans="1:6" x14ac:dyDescent="0.15">
      <c r="A29" s="11" t="s">
        <v>47</v>
      </c>
      <c r="B29" s="9" t="s">
        <v>48</v>
      </c>
      <c r="C29" s="16">
        <v>0</v>
      </c>
      <c r="D29" s="15">
        <v>0</v>
      </c>
      <c r="E29" s="15">
        <v>0</v>
      </c>
      <c r="F29" s="10">
        <v>0</v>
      </c>
    </row>
    <row r="30" spans="1:6" x14ac:dyDescent="0.15">
      <c r="A30" s="11" t="s">
        <v>49</v>
      </c>
      <c r="B30" s="9" t="s">
        <v>50</v>
      </c>
      <c r="C30" s="14">
        <v>165000</v>
      </c>
      <c r="D30" s="15">
        <v>10514.22</v>
      </c>
      <c r="E30" s="14">
        <v>136480.82999999999</v>
      </c>
      <c r="F30" s="10">
        <f t="shared" si="1"/>
        <v>82.715654545454541</v>
      </c>
    </row>
    <row r="31" spans="1:6" x14ac:dyDescent="0.15">
      <c r="A31" s="11" t="s">
        <v>51</v>
      </c>
      <c r="B31" s="9" t="s">
        <v>52</v>
      </c>
      <c r="C31" s="14">
        <v>2000</v>
      </c>
      <c r="D31" s="15">
        <v>0</v>
      </c>
      <c r="E31" s="15">
        <v>0</v>
      </c>
      <c r="F31" s="10">
        <f t="shared" si="1"/>
        <v>0</v>
      </c>
    </row>
    <row r="32" spans="1:6" x14ac:dyDescent="0.15">
      <c r="A32" s="8" t="s">
        <v>53</v>
      </c>
      <c r="B32" s="3" t="s">
        <v>54</v>
      </c>
      <c r="C32" s="13">
        <f>SUM(C33:C36)</f>
        <v>229000</v>
      </c>
      <c r="D32" s="13">
        <f t="shared" ref="D32:E32" si="6">SUM(D33:D36)</f>
        <v>6195.9099999999989</v>
      </c>
      <c r="E32" s="13">
        <f t="shared" si="6"/>
        <v>113675.32999999999</v>
      </c>
      <c r="F32" s="7">
        <f>E32/C32*100</f>
        <v>49.639882096069869</v>
      </c>
    </row>
    <row r="33" spans="1:6" ht="21" x14ac:dyDescent="0.15">
      <c r="A33" s="18" t="s">
        <v>55</v>
      </c>
      <c r="B33" s="19" t="s">
        <v>56</v>
      </c>
      <c r="C33" s="14">
        <v>100000</v>
      </c>
      <c r="D33" s="14">
        <v>3431.27</v>
      </c>
      <c r="E33" s="14">
        <v>76630.539999999994</v>
      </c>
      <c r="F33" s="10">
        <f t="shared" si="1"/>
        <v>76.630539999999996</v>
      </c>
    </row>
    <row r="34" spans="1:6" x14ac:dyDescent="0.15">
      <c r="A34" s="18" t="s">
        <v>57</v>
      </c>
      <c r="B34" s="19" t="s">
        <v>58</v>
      </c>
      <c r="C34" s="14">
        <v>4000</v>
      </c>
      <c r="D34" s="14">
        <v>74.739999999999995</v>
      </c>
      <c r="E34" s="14">
        <v>1769.11</v>
      </c>
      <c r="F34" s="10">
        <f t="shared" si="1"/>
        <v>44.22775</v>
      </c>
    </row>
    <row r="35" spans="1:6" ht="21" x14ac:dyDescent="0.15">
      <c r="A35" s="18" t="s">
        <v>59</v>
      </c>
      <c r="B35" s="19" t="s">
        <v>60</v>
      </c>
      <c r="C35" s="14">
        <v>25000</v>
      </c>
      <c r="D35" s="21">
        <v>2150.1999999999998</v>
      </c>
      <c r="E35" s="21">
        <v>15901.12</v>
      </c>
      <c r="F35" s="10">
        <f t="shared" si="1"/>
        <v>63.604480000000009</v>
      </c>
    </row>
    <row r="36" spans="1:6" x14ac:dyDescent="0.15">
      <c r="A36" s="18" t="s">
        <v>61</v>
      </c>
      <c r="B36" s="19" t="s">
        <v>54</v>
      </c>
      <c r="C36" s="14">
        <v>100000</v>
      </c>
      <c r="D36" s="14">
        <v>539.70000000000005</v>
      </c>
      <c r="E36" s="14">
        <v>19374.560000000001</v>
      </c>
      <c r="F36" s="10">
        <f t="shared" si="1"/>
        <v>19.374560000000002</v>
      </c>
    </row>
    <row r="37" spans="1:6" ht="12" customHeight="1" x14ac:dyDescent="0.15">
      <c r="A37" s="8" t="s">
        <v>62</v>
      </c>
      <c r="B37" s="3" t="s">
        <v>63</v>
      </c>
      <c r="C37" s="13">
        <f>SUM(C40+C38)</f>
        <v>1020000</v>
      </c>
      <c r="D37" s="13">
        <f t="shared" ref="D37:E37" si="7">SUM(D40+D38)</f>
        <v>10</v>
      </c>
      <c r="E37" s="13">
        <f t="shared" si="7"/>
        <v>33205.01</v>
      </c>
      <c r="F37" s="7">
        <f t="shared" si="1"/>
        <v>3.2553931372549019</v>
      </c>
    </row>
    <row r="38" spans="1:6" x14ac:dyDescent="0.15">
      <c r="A38" s="18" t="s">
        <v>64</v>
      </c>
      <c r="B38" s="19" t="s">
        <v>65</v>
      </c>
      <c r="C38" s="10">
        <f>SUM(C39)</f>
        <v>1020000</v>
      </c>
      <c r="D38" s="10">
        <f>SUM(D39)</f>
        <v>10</v>
      </c>
      <c r="E38" s="10">
        <f>SUM(E39)</f>
        <v>33205.01</v>
      </c>
      <c r="F38" s="10">
        <f t="shared" si="1"/>
        <v>3.2553931372549019</v>
      </c>
    </row>
    <row r="39" spans="1:6" x14ac:dyDescent="0.15">
      <c r="A39" s="18" t="s">
        <v>66</v>
      </c>
      <c r="B39" s="19" t="s">
        <v>67</v>
      </c>
      <c r="C39" s="16">
        <v>1020000</v>
      </c>
      <c r="D39" s="15">
        <v>10</v>
      </c>
      <c r="E39" s="15">
        <v>33205.01</v>
      </c>
      <c r="F39" s="10">
        <f t="shared" si="1"/>
        <v>3.2553931372549019</v>
      </c>
    </row>
    <row r="40" spans="1:6" x14ac:dyDescent="0.15">
      <c r="A40" s="18" t="s">
        <v>68</v>
      </c>
      <c r="B40" s="19" t="s">
        <v>69</v>
      </c>
      <c r="C40" s="16">
        <v>0</v>
      </c>
      <c r="D40" s="10">
        <v>0</v>
      </c>
      <c r="E40" s="16">
        <v>0</v>
      </c>
      <c r="F40" s="10">
        <v>0</v>
      </c>
    </row>
    <row r="41" spans="1:6" ht="21" x14ac:dyDescent="0.15">
      <c r="A41" s="8" t="s">
        <v>70</v>
      </c>
      <c r="B41" s="3" t="s">
        <v>71</v>
      </c>
      <c r="C41" s="13">
        <f>SUM(C42:C43)</f>
        <v>2411000</v>
      </c>
      <c r="D41" s="13">
        <f t="shared" ref="D41:E41" si="8">SUM(D42:D43)</f>
        <v>0</v>
      </c>
      <c r="E41" s="13">
        <f t="shared" si="8"/>
        <v>2332853.1</v>
      </c>
      <c r="F41" s="7">
        <f t="shared" si="1"/>
        <v>96.758734964744917</v>
      </c>
    </row>
    <row r="42" spans="1:6" x14ac:dyDescent="0.15">
      <c r="A42" s="18" t="s">
        <v>72</v>
      </c>
      <c r="B42" s="19" t="s">
        <v>73</v>
      </c>
      <c r="C42" s="16">
        <v>11000</v>
      </c>
      <c r="D42" s="16">
        <v>0</v>
      </c>
      <c r="E42" s="16">
        <v>0</v>
      </c>
      <c r="F42" s="10">
        <f t="shared" si="1"/>
        <v>0</v>
      </c>
    </row>
    <row r="43" spans="1:6" x14ac:dyDescent="0.15">
      <c r="A43" s="18" t="s">
        <v>74</v>
      </c>
      <c r="B43" s="19" t="s">
        <v>75</v>
      </c>
      <c r="C43" s="16">
        <v>2400000</v>
      </c>
      <c r="D43" s="14">
        <v>0</v>
      </c>
      <c r="E43" s="14">
        <v>2332853.1</v>
      </c>
      <c r="F43" s="10">
        <f t="shared" si="1"/>
        <v>97.202212500000002</v>
      </c>
    </row>
    <row r="44" spans="1:6" x14ac:dyDescent="0.15">
      <c r="A44" s="8" t="s">
        <v>76</v>
      </c>
      <c r="B44" s="3" t="s">
        <v>77</v>
      </c>
      <c r="C44" s="13">
        <f>SUM(C45,C48)</f>
        <v>6005000</v>
      </c>
      <c r="D44" s="13">
        <f t="shared" ref="D44:E44" si="9">SUM(D45,D48)</f>
        <v>989055.97000000009</v>
      </c>
      <c r="E44" s="13">
        <f t="shared" si="9"/>
        <v>4632996.1500000004</v>
      </c>
      <c r="F44" s="7">
        <f t="shared" si="1"/>
        <v>77.152308909242308</v>
      </c>
    </row>
    <row r="45" spans="1:6" x14ac:dyDescent="0.15">
      <c r="A45" s="12" t="s">
        <v>78</v>
      </c>
      <c r="B45" s="3" t="s">
        <v>79</v>
      </c>
      <c r="C45" s="13">
        <f>SUM(C46:C47)</f>
        <v>300000</v>
      </c>
      <c r="D45" s="7">
        <f>+D46+D47</f>
        <v>88653.42</v>
      </c>
      <c r="E45" s="7">
        <f>+E46+E47</f>
        <v>155970.85999999999</v>
      </c>
      <c r="F45" s="10">
        <f t="shared" si="1"/>
        <v>51.990286666666663</v>
      </c>
    </row>
    <row r="46" spans="1:6" x14ac:dyDescent="0.15">
      <c r="A46" s="18" t="s">
        <v>80</v>
      </c>
      <c r="B46" s="19" t="s">
        <v>81</v>
      </c>
      <c r="C46" s="16">
        <v>100000</v>
      </c>
      <c r="D46" s="14">
        <v>60000</v>
      </c>
      <c r="E46" s="14">
        <v>77700</v>
      </c>
      <c r="F46" s="10">
        <f t="shared" si="1"/>
        <v>77.7</v>
      </c>
    </row>
    <row r="47" spans="1:6" x14ac:dyDescent="0.15">
      <c r="A47" s="18" t="s">
        <v>82</v>
      </c>
      <c r="B47" s="19" t="s">
        <v>83</v>
      </c>
      <c r="C47" s="16">
        <v>200000</v>
      </c>
      <c r="D47" s="14">
        <v>28653.42</v>
      </c>
      <c r="E47" s="14">
        <v>78270.86</v>
      </c>
      <c r="F47" s="10">
        <f t="shared" si="1"/>
        <v>39.135429999999999</v>
      </c>
    </row>
    <row r="48" spans="1:6" x14ac:dyDescent="0.15">
      <c r="A48" s="12" t="s">
        <v>84</v>
      </c>
      <c r="B48" s="3" t="s">
        <v>85</v>
      </c>
      <c r="C48" s="13">
        <f>SUM(C49:C51)</f>
        <v>5705000</v>
      </c>
      <c r="D48" s="13">
        <f t="shared" ref="D48:E48" si="10">SUM(D49:D51)</f>
        <v>900402.55</v>
      </c>
      <c r="E48" s="13">
        <f t="shared" si="10"/>
        <v>4477025.29</v>
      </c>
      <c r="F48" s="7">
        <f t="shared" si="1"/>
        <v>78.475465205959679</v>
      </c>
    </row>
    <row r="49" spans="1:6" x14ac:dyDescent="0.15">
      <c r="A49" s="18" t="s">
        <v>86</v>
      </c>
      <c r="B49" s="19" t="s">
        <v>87</v>
      </c>
      <c r="C49" s="16">
        <v>1560000</v>
      </c>
      <c r="D49" s="14">
        <v>336547.13</v>
      </c>
      <c r="E49" s="14">
        <v>1365038.85</v>
      </c>
      <c r="F49" s="10">
        <f t="shared" si="1"/>
        <v>87.502490384615399</v>
      </c>
    </row>
    <row r="50" spans="1:6" x14ac:dyDescent="0.15">
      <c r="A50" s="18" t="s">
        <v>88</v>
      </c>
      <c r="B50" s="19" t="s">
        <v>89</v>
      </c>
      <c r="C50" s="16">
        <v>45000</v>
      </c>
      <c r="D50" s="14">
        <v>0</v>
      </c>
      <c r="E50" s="14">
        <v>40533.050000000003</v>
      </c>
      <c r="F50" s="10">
        <f t="shared" si="1"/>
        <v>90.073444444444448</v>
      </c>
    </row>
    <row r="51" spans="1:6" x14ac:dyDescent="0.15">
      <c r="A51" s="18" t="s">
        <v>90</v>
      </c>
      <c r="B51" s="19" t="s">
        <v>91</v>
      </c>
      <c r="C51" s="16">
        <v>4100000</v>
      </c>
      <c r="D51" s="14">
        <v>563855.42000000004</v>
      </c>
      <c r="E51" s="14">
        <v>3071453.39</v>
      </c>
      <c r="F51" s="10">
        <f t="shared" si="1"/>
        <v>74.91349731707318</v>
      </c>
    </row>
    <row r="52" spans="1:6" x14ac:dyDescent="0.15">
      <c r="A52" s="8" t="s">
        <v>92</v>
      </c>
      <c r="B52" s="3" t="s">
        <v>93</v>
      </c>
      <c r="C52" s="13">
        <f>SUM(C53)</f>
        <v>100000</v>
      </c>
      <c r="D52" s="13">
        <f t="shared" ref="D52:E52" si="11">SUM(D53)</f>
        <v>0</v>
      </c>
      <c r="E52" s="13">
        <f t="shared" si="11"/>
        <v>0</v>
      </c>
      <c r="F52" s="7">
        <f t="shared" si="1"/>
        <v>0</v>
      </c>
    </row>
    <row r="53" spans="1:6" x14ac:dyDescent="0.15">
      <c r="A53" s="18" t="s">
        <v>94</v>
      </c>
      <c r="B53" s="19" t="s">
        <v>93</v>
      </c>
      <c r="C53" s="16">
        <v>100000</v>
      </c>
      <c r="D53" s="10">
        <v>0</v>
      </c>
      <c r="E53" s="16">
        <v>0</v>
      </c>
      <c r="F53" s="10">
        <f t="shared" si="1"/>
        <v>0</v>
      </c>
    </row>
    <row r="54" spans="1:6" x14ac:dyDescent="0.15">
      <c r="A54" s="18" t="s">
        <v>95</v>
      </c>
      <c r="B54" s="19" t="s">
        <v>96</v>
      </c>
      <c r="C54" s="16">
        <f>SUM(C55:C56)</f>
        <v>100000</v>
      </c>
      <c r="D54" s="16">
        <f>SUM(D55:D56)</f>
        <v>0</v>
      </c>
      <c r="E54" s="16">
        <f>SUM(E55:E56)</f>
        <v>0</v>
      </c>
      <c r="F54" s="10">
        <f t="shared" si="1"/>
        <v>0</v>
      </c>
    </row>
    <row r="55" spans="1:6" x14ac:dyDescent="0.15">
      <c r="A55" s="11" t="s">
        <v>104</v>
      </c>
      <c r="B55" s="9" t="s">
        <v>106</v>
      </c>
      <c r="C55" s="16">
        <v>100000</v>
      </c>
      <c r="D55" s="10">
        <v>0</v>
      </c>
      <c r="E55" s="16">
        <v>0</v>
      </c>
      <c r="F55" s="10">
        <v>0</v>
      </c>
    </row>
    <row r="56" spans="1:6" x14ac:dyDescent="0.15">
      <c r="A56" s="11" t="s">
        <v>105</v>
      </c>
      <c r="B56" s="9" t="s">
        <v>107</v>
      </c>
      <c r="C56" s="16">
        <v>0</v>
      </c>
      <c r="D56" s="10">
        <v>0</v>
      </c>
      <c r="E56" s="16">
        <v>0</v>
      </c>
      <c r="F56" s="10">
        <v>0</v>
      </c>
    </row>
    <row r="57" spans="1:6" x14ac:dyDescent="0.15">
      <c r="A57" s="18" t="s">
        <v>97</v>
      </c>
      <c r="B57" s="19" t="s">
        <v>98</v>
      </c>
      <c r="C57" s="16">
        <v>0</v>
      </c>
      <c r="D57" s="10">
        <v>0</v>
      </c>
      <c r="E57" s="16">
        <v>0</v>
      </c>
      <c r="F57" s="10">
        <v>0</v>
      </c>
    </row>
    <row r="58" spans="1:6" ht="15.75" customHeight="1" x14ac:dyDescent="0.15">
      <c r="A58" s="8" t="s">
        <v>99</v>
      </c>
      <c r="B58" s="3" t="s">
        <v>100</v>
      </c>
      <c r="C58" s="13">
        <f>SUM(C6,C37,C41,C44,C52)</f>
        <v>15900000</v>
      </c>
      <c r="D58" s="13">
        <f t="shared" ref="D58" si="12">SUM(D6,D37,D41,D44,D52)</f>
        <v>1739184.3600000003</v>
      </c>
      <c r="E58" s="13">
        <f>SUM(E6,E37,E41,E44,E52)</f>
        <v>12313037.77</v>
      </c>
      <c r="F58" s="7">
        <f>E58/C58*100</f>
        <v>77.440489119496846</v>
      </c>
    </row>
    <row r="60" spans="1:6" x14ac:dyDescent="0.15">
      <c r="A60" s="1"/>
      <c r="E60" s="6"/>
      <c r="F60" s="1"/>
    </row>
    <row r="61" spans="1:6" x14ac:dyDescent="0.15">
      <c r="A61" s="1"/>
      <c r="E61" s="6"/>
      <c r="F61" s="1"/>
    </row>
    <row r="62" spans="1:6" x14ac:dyDescent="0.15">
      <c r="A62" s="1"/>
      <c r="E62" s="6"/>
      <c r="F62" s="1"/>
    </row>
    <row r="63" spans="1:6" x14ac:dyDescent="0.15">
      <c r="A63" s="1"/>
      <c r="E63" s="6"/>
      <c r="F63" s="1"/>
    </row>
    <row r="64" spans="1:6" x14ac:dyDescent="0.15">
      <c r="A64" s="1"/>
      <c r="F64" s="1"/>
    </row>
    <row r="65" spans="1:6" x14ac:dyDescent="0.15">
      <c r="A65" s="1"/>
      <c r="E65" s="6"/>
      <c r="F65" s="1"/>
    </row>
    <row r="66" spans="1:6" x14ac:dyDescent="0.15">
      <c r="A66" s="1"/>
      <c r="F66" s="1"/>
    </row>
    <row r="67" spans="1:6" x14ac:dyDescent="0.15">
      <c r="A67" s="1"/>
      <c r="F67" s="1"/>
    </row>
    <row r="68" spans="1:6" x14ac:dyDescent="0.15">
      <c r="A68" s="1"/>
      <c r="F68" s="1"/>
    </row>
    <row r="69" spans="1:6" x14ac:dyDescent="0.15">
      <c r="A69" s="1"/>
      <c r="F69" s="1"/>
    </row>
    <row r="70" spans="1:6" x14ac:dyDescent="0.15">
      <c r="A70" s="1"/>
      <c r="F70" s="1"/>
    </row>
    <row r="71" spans="1:6" x14ac:dyDescent="0.15">
      <c r="A71" s="1"/>
      <c r="F71" s="1"/>
    </row>
    <row r="72" spans="1:6" x14ac:dyDescent="0.15">
      <c r="A72" s="1"/>
      <c r="F72" s="1"/>
    </row>
    <row r="73" spans="1:6" x14ac:dyDescent="0.15">
      <c r="A73" s="1"/>
      <c r="F73" s="1"/>
    </row>
    <row r="74" spans="1:6" x14ac:dyDescent="0.15">
      <c r="A74" s="1"/>
      <c r="F74" s="1"/>
    </row>
    <row r="75" spans="1:6" x14ac:dyDescent="0.15">
      <c r="A75" s="1"/>
      <c r="F75" s="1"/>
    </row>
    <row r="76" spans="1:6" x14ac:dyDescent="0.15">
      <c r="A76" s="1"/>
      <c r="F76" s="1"/>
    </row>
    <row r="77" spans="1:6" x14ac:dyDescent="0.15">
      <c r="A77" s="1"/>
      <c r="F77" s="1"/>
    </row>
    <row r="78" spans="1:6" x14ac:dyDescent="0.15">
      <c r="A78" s="1"/>
      <c r="F78" s="1"/>
    </row>
    <row r="79" spans="1:6" x14ac:dyDescent="0.15">
      <c r="A79" s="1"/>
      <c r="F79" s="1"/>
    </row>
    <row r="80" spans="1:6" x14ac:dyDescent="0.15">
      <c r="A80" s="1"/>
      <c r="F80" s="1"/>
    </row>
    <row r="81" spans="1:6" x14ac:dyDescent="0.15">
      <c r="A81" s="1"/>
      <c r="F81" s="1"/>
    </row>
    <row r="82" spans="1:6" x14ac:dyDescent="0.15">
      <c r="A82" s="1"/>
      <c r="F82" s="1"/>
    </row>
    <row r="83" spans="1:6" x14ac:dyDescent="0.15">
      <c r="A83" s="1"/>
      <c r="F83" s="1"/>
    </row>
    <row r="84" spans="1:6" x14ac:dyDescent="0.15">
      <c r="A84" s="1"/>
      <c r="F84" s="1"/>
    </row>
    <row r="85" spans="1:6" x14ac:dyDescent="0.15">
      <c r="A85" s="1"/>
      <c r="F85" s="1"/>
    </row>
    <row r="86" spans="1:6" x14ac:dyDescent="0.15">
      <c r="A86" s="1"/>
      <c r="F86" s="1"/>
    </row>
    <row r="87" spans="1:6" x14ac:dyDescent="0.15">
      <c r="A87" s="1"/>
      <c r="F87" s="1"/>
    </row>
    <row r="88" spans="1:6" x14ac:dyDescent="0.15">
      <c r="A88" s="1"/>
      <c r="F88" s="1"/>
    </row>
    <row r="89" spans="1:6" x14ac:dyDescent="0.15">
      <c r="A89" s="1"/>
      <c r="B89" s="6"/>
      <c r="F89" s="1"/>
    </row>
    <row r="90" spans="1:6" x14ac:dyDescent="0.15">
      <c r="A90" s="1"/>
      <c r="F90" s="1"/>
    </row>
    <row r="91" spans="1:6" x14ac:dyDescent="0.15">
      <c r="A91" s="1"/>
      <c r="B91" s="6"/>
      <c r="F91" s="1"/>
    </row>
    <row r="92" spans="1:6" x14ac:dyDescent="0.15">
      <c r="A92" s="1"/>
      <c r="F92" s="1"/>
    </row>
    <row r="93" spans="1:6" x14ac:dyDescent="0.15">
      <c r="A93" s="1"/>
      <c r="B93" s="6"/>
      <c r="F93" s="1"/>
    </row>
    <row r="94" spans="1:6" x14ac:dyDescent="0.15">
      <c r="A94" s="1"/>
      <c r="F94" s="1"/>
    </row>
    <row r="95" spans="1:6" x14ac:dyDescent="0.15">
      <c r="A95" s="1"/>
      <c r="F95" s="1"/>
    </row>
    <row r="96" spans="1:6" x14ac:dyDescent="0.15">
      <c r="A96" s="1"/>
      <c r="B96" s="6"/>
      <c r="F96" s="1"/>
    </row>
    <row r="97" spans="1:6" x14ac:dyDescent="0.15">
      <c r="A97" s="1"/>
      <c r="B97" s="6"/>
      <c r="F97" s="1"/>
    </row>
    <row r="98" spans="1:6" x14ac:dyDescent="0.15">
      <c r="A98" s="1"/>
      <c r="F98" s="1"/>
    </row>
    <row r="99" spans="1:6" x14ac:dyDescent="0.15">
      <c r="A99" s="1"/>
      <c r="F99" s="1"/>
    </row>
    <row r="100" spans="1:6" x14ac:dyDescent="0.15">
      <c r="A100" s="1"/>
      <c r="F100" s="1"/>
    </row>
    <row r="101" spans="1:6" x14ac:dyDescent="0.15">
      <c r="A101" s="1"/>
      <c r="B101" s="6"/>
      <c r="F101" s="1"/>
    </row>
    <row r="102" spans="1:6" x14ac:dyDescent="0.15">
      <c r="A102" s="1"/>
      <c r="B102" s="6"/>
      <c r="F102" s="1"/>
    </row>
    <row r="103" spans="1:6" x14ac:dyDescent="0.15">
      <c r="A103" s="1"/>
      <c r="F103" s="1"/>
    </row>
    <row r="104" spans="1:6" x14ac:dyDescent="0.15">
      <c r="A104" s="1"/>
      <c r="F104" s="1"/>
    </row>
    <row r="105" spans="1:6" x14ac:dyDescent="0.15">
      <c r="A105" s="1"/>
      <c r="F105" s="1"/>
    </row>
    <row r="106" spans="1:6" x14ac:dyDescent="0.15">
      <c r="A106" s="1"/>
      <c r="F106" s="1"/>
    </row>
    <row r="107" spans="1:6" x14ac:dyDescent="0.15">
      <c r="A107" s="1"/>
      <c r="F107" s="1"/>
    </row>
    <row r="108" spans="1:6" x14ac:dyDescent="0.15">
      <c r="A108" s="1"/>
      <c r="F108" s="1"/>
    </row>
    <row r="109" spans="1:6" x14ac:dyDescent="0.15">
      <c r="A109" s="1"/>
      <c r="F109" s="1"/>
    </row>
    <row r="110" spans="1:6" x14ac:dyDescent="0.15">
      <c r="A110" s="1"/>
      <c r="F110" s="1"/>
    </row>
    <row r="111" spans="1:6" x14ac:dyDescent="0.15">
      <c r="A111" s="1"/>
      <c r="F111" s="1"/>
    </row>
    <row r="112" spans="1:6" x14ac:dyDescent="0.15">
      <c r="A112" s="1"/>
      <c r="F112" s="1"/>
    </row>
    <row r="113" s="1" customFormat="1" x14ac:dyDescent="0.15"/>
    <row r="114" s="1" customFormat="1" x14ac:dyDescent="0.15"/>
    <row r="115" s="1" customFormat="1" x14ac:dyDescent="0.15"/>
    <row r="116" s="1" customFormat="1" x14ac:dyDescent="0.15"/>
    <row r="117" s="1" customFormat="1" x14ac:dyDescent="0.15"/>
  </sheetData>
  <mergeCells count="2">
    <mergeCell ref="E2:F2"/>
    <mergeCell ref="A4:F4"/>
  </mergeCells>
  <pageMargins left="0.70866141732283472" right="0.70866141732283472" top="0.74803149606299213" bottom="0.74803149606299213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2025-09-12T11:08:57Z</cp:lastPrinted>
  <dcterms:created xsi:type="dcterms:W3CDTF">2022-03-10T10:46:30Z</dcterms:created>
  <dcterms:modified xsi:type="dcterms:W3CDTF">2025-09-29T12:47:20Z</dcterms:modified>
</cp:coreProperties>
</file>