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00"/>
  </bookViews>
  <sheets>
    <sheet name="red.rad-žen.orfg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6" i="1"/>
  <c r="AA102"/>
  <c r="AA88"/>
  <c r="AA74"/>
  <c r="AA60"/>
  <c r="AA46" l="1"/>
  <c r="AA32"/>
  <c r="AA18"/>
  <c r="AA4"/>
  <c r="V116"/>
  <c r="V102"/>
  <c r="V88"/>
  <c r="V74"/>
  <c r="V60"/>
  <c r="V46"/>
  <c r="V32"/>
  <c r="V18"/>
  <c r="V4"/>
  <c r="V16" s="1"/>
  <c r="N5" l="1"/>
  <c r="N6"/>
  <c r="N7"/>
  <c r="N8"/>
  <c r="N9"/>
  <c r="N10"/>
  <c r="N11"/>
  <c r="N4"/>
  <c r="L13"/>
  <c r="M13"/>
  <c r="O13"/>
  <c r="G13"/>
  <c r="E13"/>
  <c r="D13"/>
  <c r="N13" l="1"/>
  <c r="S30"/>
  <c r="AA128" l="1"/>
  <c r="X128"/>
  <c r="S128"/>
  <c r="AA114"/>
  <c r="X114"/>
  <c r="S114"/>
  <c r="AA100"/>
  <c r="X100"/>
  <c r="S100"/>
  <c r="AA86"/>
  <c r="X86"/>
  <c r="S86"/>
  <c r="AA72"/>
  <c r="X72"/>
  <c r="S72"/>
  <c r="F5"/>
  <c r="F6"/>
  <c r="F7"/>
  <c r="F8"/>
  <c r="F9"/>
  <c r="F10"/>
  <c r="F11"/>
  <c r="F12"/>
  <c r="F13" l="1"/>
  <c r="V114"/>
  <c r="V86"/>
  <c r="V128"/>
  <c r="V100"/>
  <c r="V72"/>
  <c r="AA58"/>
  <c r="X58"/>
  <c r="V58"/>
  <c r="S58"/>
  <c r="AA44"/>
  <c r="X44"/>
  <c r="V44"/>
  <c r="S44"/>
  <c r="AA30"/>
  <c r="X30"/>
  <c r="V30"/>
  <c r="AA16"/>
  <c r="X16"/>
  <c r="S16"/>
  <c r="J13"/>
  <c r="B13"/>
  <c r="V130" l="1"/>
  <c r="X130"/>
  <c r="AA130"/>
  <c r="S130"/>
</calcChain>
</file>

<file path=xl/sharedStrings.xml><?xml version="1.0" encoding="utf-8"?>
<sst xmlns="http://schemas.openxmlformats.org/spreadsheetml/2006/main" count="122" uniqueCount="48">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</sst>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3"/>
  <sheetViews>
    <sheetView tabSelected="1" topLeftCell="J1" zoomScale="79" zoomScaleNormal="79" workbookViewId="0">
      <selection activeCell="N12" sqref="N12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 s="85" t="s">
        <v>0</v>
      </c>
      <c r="S1" s="86"/>
      <c r="T1" s="86"/>
      <c r="U1" s="86"/>
      <c r="V1" s="86"/>
      <c r="W1" s="86"/>
      <c r="X1" s="86"/>
      <c r="Y1" s="86"/>
      <c r="Z1" s="86"/>
      <c r="AA1" s="87"/>
    </row>
    <row r="2" spans="1:27" ht="22.5" customHeight="1">
      <c r="A2" s="88" t="s">
        <v>27</v>
      </c>
      <c r="B2" s="89"/>
      <c r="C2" s="89"/>
      <c r="D2" s="89"/>
      <c r="E2" s="89"/>
      <c r="F2" s="89"/>
      <c r="G2" s="89"/>
      <c r="H2" s="3"/>
      <c r="I2" s="90" t="s">
        <v>2</v>
      </c>
      <c r="J2" s="90"/>
      <c r="K2" s="90"/>
      <c r="L2" s="90"/>
      <c r="M2" s="90"/>
      <c r="N2" s="90"/>
      <c r="O2" s="91"/>
      <c r="R2" s="75" t="s">
        <v>27</v>
      </c>
      <c r="S2" s="62"/>
      <c r="T2" s="62"/>
      <c r="U2" s="62"/>
      <c r="V2" s="76"/>
      <c r="W2" s="28"/>
      <c r="X2" s="61" t="s">
        <v>2</v>
      </c>
      <c r="Y2" s="62"/>
      <c r="Z2" s="62"/>
      <c r="AA2" s="63"/>
    </row>
    <row r="3" spans="1:27" ht="71.25">
      <c r="A3" s="4"/>
      <c r="B3" s="5" t="s">
        <v>3</v>
      </c>
      <c r="C3" s="5" t="s">
        <v>4</v>
      </c>
      <c r="D3" s="5" t="s">
        <v>37</v>
      </c>
      <c r="E3" s="6" t="s">
        <v>43</v>
      </c>
      <c r="F3" s="6" t="s">
        <v>5</v>
      </c>
      <c r="G3" s="5" t="s">
        <v>44</v>
      </c>
      <c r="H3" s="3"/>
      <c r="I3" s="7"/>
      <c r="J3" s="31" t="s">
        <v>6</v>
      </c>
      <c r="K3" s="5" t="s">
        <v>4</v>
      </c>
      <c r="L3" s="5" t="s">
        <v>37</v>
      </c>
      <c r="M3" s="6" t="s">
        <v>43</v>
      </c>
      <c r="N3" s="6" t="s">
        <v>5</v>
      </c>
      <c r="O3" s="8" t="s">
        <v>44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>
      <c r="A4" s="4" t="s">
        <v>11</v>
      </c>
      <c r="B4" s="9">
        <v>6</v>
      </c>
      <c r="C4" s="9" t="s">
        <v>28</v>
      </c>
      <c r="D4" s="29">
        <v>8737.2800000000007</v>
      </c>
      <c r="E4" s="17">
        <v>12264</v>
      </c>
      <c r="F4" s="55">
        <v>1002.43</v>
      </c>
      <c r="G4" s="32"/>
      <c r="H4" s="3"/>
      <c r="I4" s="4" t="s">
        <v>11</v>
      </c>
      <c r="J4" s="9">
        <v>3</v>
      </c>
      <c r="K4" s="9" t="s">
        <v>23</v>
      </c>
      <c r="L4" s="17">
        <v>0</v>
      </c>
      <c r="M4" s="54">
        <v>981.62</v>
      </c>
      <c r="N4" s="55">
        <f>SUM(M4/12)</f>
        <v>81.801666666666662</v>
      </c>
      <c r="O4" s="45"/>
      <c r="R4" s="79" t="s">
        <v>11</v>
      </c>
      <c r="S4" s="32">
        <v>1092.1600000000001</v>
      </c>
      <c r="T4" s="10" t="s">
        <v>45</v>
      </c>
      <c r="U4" s="30">
        <v>44317</v>
      </c>
      <c r="V4" s="67">
        <f>D4-S4-S5-S6-S7-S8-S9-S10-S11-S12-S13-S14+F4+F4+F4-S4+F4+F4</f>
        <v>9380.7900000000027</v>
      </c>
      <c r="W4" s="26"/>
      <c r="X4" s="32"/>
      <c r="Y4" s="10"/>
      <c r="Z4" s="49"/>
      <c r="AA4" s="56">
        <f>L4-X4:X14+N4+N4+N4+N4+N4</f>
        <v>409.00833333333333</v>
      </c>
    </row>
    <row r="5" spans="1:27" ht="18" customHeight="1">
      <c r="A5" s="4" t="s">
        <v>17</v>
      </c>
      <c r="B5" s="9">
        <v>5</v>
      </c>
      <c r="C5" s="9" t="s">
        <v>29</v>
      </c>
      <c r="D5" s="29">
        <v>7015.1</v>
      </c>
      <c r="E5" s="17">
        <v>11991.12</v>
      </c>
      <c r="F5" s="55">
        <f t="shared" ref="F5:F12" si="0">SUM(E5/12)</f>
        <v>999.2600000000001</v>
      </c>
      <c r="G5" s="32"/>
      <c r="H5" s="3"/>
      <c r="I5" s="4" t="s">
        <v>17</v>
      </c>
      <c r="J5" s="9">
        <v>2</v>
      </c>
      <c r="K5" s="9" t="s">
        <v>26</v>
      </c>
      <c r="L5" s="17">
        <v>0</v>
      </c>
      <c r="M5" s="54">
        <v>818.02</v>
      </c>
      <c r="N5" s="55">
        <f t="shared" ref="N5:N12" si="1">SUM(M5/12)</f>
        <v>68.168333333333337</v>
      </c>
      <c r="O5" s="45"/>
      <c r="R5" s="80"/>
      <c r="S5" s="32">
        <v>1092.1600000000001</v>
      </c>
      <c r="T5" s="10" t="s">
        <v>46</v>
      </c>
      <c r="U5" s="30">
        <v>44348</v>
      </c>
      <c r="V5" s="68"/>
      <c r="W5" s="26"/>
      <c r="X5" s="32"/>
      <c r="Y5" s="10"/>
      <c r="Z5" s="49"/>
      <c r="AA5" s="57"/>
    </row>
    <row r="6" spans="1:27" ht="18" customHeight="1">
      <c r="A6" s="4" t="s">
        <v>18</v>
      </c>
      <c r="B6" s="9">
        <v>1</v>
      </c>
      <c r="C6" s="9" t="s">
        <v>33</v>
      </c>
      <c r="D6" s="29">
        <v>1915.78</v>
      </c>
      <c r="E6" s="17">
        <v>2706.12</v>
      </c>
      <c r="F6" s="55">
        <f t="shared" si="0"/>
        <v>225.51</v>
      </c>
      <c r="G6" s="32"/>
      <c r="H6" s="3"/>
      <c r="I6" s="4" t="s">
        <v>18</v>
      </c>
      <c r="J6" s="9"/>
      <c r="K6" s="9" t="s">
        <v>24</v>
      </c>
      <c r="L6" s="17">
        <v>0</v>
      </c>
      <c r="M6" s="54">
        <v>163.6</v>
      </c>
      <c r="N6" s="55">
        <f t="shared" si="1"/>
        <v>13.633333333333333</v>
      </c>
      <c r="O6" s="45"/>
      <c r="R6" s="80"/>
      <c r="S6" s="32">
        <v>1092.1600000000001</v>
      </c>
      <c r="T6" s="10" t="s">
        <v>47</v>
      </c>
      <c r="U6" s="30">
        <v>44378</v>
      </c>
      <c r="V6" s="68"/>
      <c r="W6" s="26"/>
      <c r="X6" s="32"/>
      <c r="Y6" s="10"/>
      <c r="Z6" s="49"/>
      <c r="AA6" s="57"/>
    </row>
    <row r="7" spans="1:27" ht="18" customHeight="1">
      <c r="A7" s="4" t="s">
        <v>19</v>
      </c>
      <c r="B7" s="9">
        <v>1</v>
      </c>
      <c r="C7" s="9" t="s">
        <v>32</v>
      </c>
      <c r="D7" s="29">
        <v>11894.31</v>
      </c>
      <c r="E7" s="17">
        <v>2706.12</v>
      </c>
      <c r="F7" s="55">
        <f t="shared" si="0"/>
        <v>225.51</v>
      </c>
      <c r="G7" s="32"/>
      <c r="H7" s="3"/>
      <c r="I7" s="4" t="s">
        <v>19</v>
      </c>
      <c r="J7" s="9"/>
      <c r="K7" s="9"/>
      <c r="L7" s="17">
        <v>361.17</v>
      </c>
      <c r="M7" s="54">
        <v>163.6</v>
      </c>
      <c r="N7" s="55">
        <f t="shared" si="1"/>
        <v>13.633333333333333</v>
      </c>
      <c r="O7" s="45"/>
      <c r="R7" s="80"/>
      <c r="S7" s="32"/>
      <c r="T7" s="10"/>
      <c r="U7" s="30"/>
      <c r="V7" s="68"/>
      <c r="W7" s="26"/>
      <c r="X7" s="32"/>
      <c r="Y7" s="10"/>
      <c r="Z7" s="10"/>
      <c r="AA7" s="57"/>
    </row>
    <row r="8" spans="1:27" ht="18" customHeight="1">
      <c r="A8" s="4" t="s">
        <v>10</v>
      </c>
      <c r="B8" s="9">
        <v>15</v>
      </c>
      <c r="C8" s="9" t="s">
        <v>40</v>
      </c>
      <c r="D8" s="29">
        <v>18016.259999999998</v>
      </c>
      <c r="E8" s="17">
        <v>23782.44</v>
      </c>
      <c r="F8" s="55">
        <f t="shared" si="0"/>
        <v>1981.87</v>
      </c>
      <c r="G8" s="32"/>
      <c r="H8" s="3"/>
      <c r="I8" s="4" t="s">
        <v>10</v>
      </c>
      <c r="J8" s="9">
        <v>5</v>
      </c>
      <c r="K8" s="9" t="s">
        <v>39</v>
      </c>
      <c r="L8" s="17">
        <v>0</v>
      </c>
      <c r="M8" s="17">
        <v>2020.99</v>
      </c>
      <c r="N8" s="55">
        <f t="shared" si="1"/>
        <v>168.41583333333332</v>
      </c>
      <c r="O8" s="45"/>
      <c r="R8" s="80"/>
      <c r="S8" s="32"/>
      <c r="T8" s="10"/>
      <c r="U8" s="30"/>
      <c r="V8" s="68"/>
      <c r="W8" s="26"/>
      <c r="X8" s="32"/>
      <c r="Y8" s="10"/>
      <c r="Z8" s="10"/>
      <c r="AA8" s="57"/>
    </row>
    <row r="9" spans="1:27" ht="18" customHeight="1">
      <c r="A9" s="4" t="s">
        <v>20</v>
      </c>
      <c r="B9" s="9">
        <v>1</v>
      </c>
      <c r="C9" s="9" t="s">
        <v>41</v>
      </c>
      <c r="D9" s="29">
        <v>1915.78</v>
      </c>
      <c r="E9" s="17">
        <v>2706.12</v>
      </c>
      <c r="F9" s="55">
        <f t="shared" si="0"/>
        <v>225.51</v>
      </c>
      <c r="G9" s="32"/>
      <c r="H9" s="3"/>
      <c r="I9" s="4" t="s">
        <v>20</v>
      </c>
      <c r="J9" s="9"/>
      <c r="K9" s="9"/>
      <c r="L9" s="17">
        <v>361.17</v>
      </c>
      <c r="M9" s="54">
        <v>163.6</v>
      </c>
      <c r="N9" s="55">
        <f t="shared" si="1"/>
        <v>13.633333333333333</v>
      </c>
      <c r="O9" s="45"/>
      <c r="R9" s="80"/>
      <c r="S9" s="32"/>
      <c r="T9" s="10"/>
      <c r="U9" s="30"/>
      <c r="V9" s="68"/>
      <c r="W9" s="26"/>
      <c r="X9" s="32"/>
      <c r="Y9" s="10"/>
      <c r="Z9" s="10"/>
      <c r="AA9" s="57"/>
    </row>
    <row r="10" spans="1:27" ht="18" customHeight="1">
      <c r="A10" s="4" t="s">
        <v>21</v>
      </c>
      <c r="B10" s="9">
        <v>4</v>
      </c>
      <c r="C10" s="9" t="s">
        <v>30</v>
      </c>
      <c r="D10" s="29">
        <v>5298.74</v>
      </c>
      <c r="E10" s="17">
        <v>7380.48</v>
      </c>
      <c r="F10" s="55">
        <f t="shared" si="0"/>
        <v>615.04</v>
      </c>
      <c r="G10" s="32"/>
      <c r="H10" s="3"/>
      <c r="I10" s="4" t="s">
        <v>21</v>
      </c>
      <c r="J10" s="9">
        <v>1</v>
      </c>
      <c r="K10" s="9" t="s">
        <v>34</v>
      </c>
      <c r="L10" s="17">
        <v>0</v>
      </c>
      <c r="M10" s="54">
        <v>2290.4499999999998</v>
      </c>
      <c r="N10" s="55">
        <f t="shared" si="1"/>
        <v>190.87083333333331</v>
      </c>
      <c r="O10" s="45"/>
      <c r="R10" s="80"/>
      <c r="S10" s="32"/>
      <c r="T10" s="10"/>
      <c r="U10" s="30"/>
      <c r="V10" s="68"/>
      <c r="W10" s="26"/>
      <c r="X10" s="32"/>
      <c r="Y10" s="10"/>
      <c r="Z10" s="10"/>
      <c r="AA10" s="57"/>
    </row>
    <row r="11" spans="1:27" ht="18" customHeight="1">
      <c r="A11" s="4" t="s">
        <v>12</v>
      </c>
      <c r="B11" s="9">
        <v>1</v>
      </c>
      <c r="C11" s="9" t="s">
        <v>31</v>
      </c>
      <c r="D11" s="29">
        <v>1915.78</v>
      </c>
      <c r="E11" s="17">
        <v>2706.12</v>
      </c>
      <c r="F11" s="55">
        <f t="shared" si="0"/>
        <v>225.51</v>
      </c>
      <c r="G11" s="32"/>
      <c r="H11" s="3"/>
      <c r="I11" s="4" t="s">
        <v>12</v>
      </c>
      <c r="J11" s="9"/>
      <c r="K11" s="9" t="s">
        <v>25</v>
      </c>
      <c r="L11" s="17">
        <v>0</v>
      </c>
      <c r="M11" s="54">
        <v>134.72999999999999</v>
      </c>
      <c r="N11" s="55">
        <f t="shared" si="1"/>
        <v>11.227499999999999</v>
      </c>
      <c r="O11" s="45"/>
      <c r="R11" s="80"/>
      <c r="S11" s="32"/>
      <c r="T11" s="10"/>
      <c r="U11" s="30"/>
      <c r="V11" s="68"/>
      <c r="W11" s="26"/>
      <c r="X11" s="32"/>
      <c r="Y11" s="10"/>
      <c r="Z11" s="10"/>
      <c r="AA11" s="57"/>
    </row>
    <row r="12" spans="1:27" ht="18" customHeight="1">
      <c r="A12" s="4" t="s">
        <v>22</v>
      </c>
      <c r="B12" s="9">
        <v>1</v>
      </c>
      <c r="C12" s="9" t="s">
        <v>42</v>
      </c>
      <c r="D12" s="29">
        <v>1915.78</v>
      </c>
      <c r="E12" s="17">
        <v>2706.12</v>
      </c>
      <c r="F12" s="55">
        <f t="shared" si="0"/>
        <v>225.51</v>
      </c>
      <c r="G12" s="32"/>
      <c r="H12" s="3"/>
      <c r="I12" s="4" t="s">
        <v>22</v>
      </c>
      <c r="J12" s="9"/>
      <c r="K12" s="9"/>
      <c r="L12" s="17">
        <v>297.38</v>
      </c>
      <c r="M12" s="54">
        <v>118.88</v>
      </c>
      <c r="N12" s="55">
        <v>11.23</v>
      </c>
      <c r="O12" s="45"/>
      <c r="R12" s="80"/>
      <c r="S12" s="32"/>
      <c r="T12" s="10"/>
      <c r="U12" s="30"/>
      <c r="V12" s="68"/>
      <c r="W12" s="26"/>
      <c r="X12" s="32"/>
      <c r="Y12" s="10"/>
      <c r="Z12" s="10"/>
      <c r="AA12" s="57"/>
    </row>
    <row r="13" spans="1:27" ht="18" customHeight="1" thickBot="1">
      <c r="A13" s="11" t="s">
        <v>13</v>
      </c>
      <c r="B13" s="12">
        <f>SUM(B4:B12)</f>
        <v>35</v>
      </c>
      <c r="C13" s="13"/>
      <c r="D13" s="14">
        <f>SUM(D4:D12)</f>
        <v>58624.80999999999</v>
      </c>
      <c r="E13" s="14">
        <f t="shared" ref="E13:F13" si="2">SUM(E4:E12)</f>
        <v>68948.639999999999</v>
      </c>
      <c r="F13" s="14">
        <f t="shared" si="2"/>
        <v>5726.1500000000005</v>
      </c>
      <c r="G13" s="14">
        <f>SUM(G4:G12)</f>
        <v>0</v>
      </c>
      <c r="H13" s="15"/>
      <c r="I13" s="16" t="s">
        <v>13</v>
      </c>
      <c r="J13" s="12">
        <f>SUM(J4:J12)</f>
        <v>11</v>
      </c>
      <c r="K13" s="13"/>
      <c r="L13" s="14">
        <f>SUM(L4:L12)</f>
        <v>1019.72</v>
      </c>
      <c r="M13" s="18">
        <f>SUM(M4:M12)</f>
        <v>6855.49</v>
      </c>
      <c r="N13" s="18">
        <f>SUM(N4:N12)</f>
        <v>572.61416666666662</v>
      </c>
      <c r="O13" s="46">
        <f>SUM(O4:O12)</f>
        <v>0</v>
      </c>
      <c r="R13" s="80"/>
      <c r="S13" s="32"/>
      <c r="T13" s="10"/>
      <c r="U13" s="30"/>
      <c r="V13" s="68"/>
      <c r="W13" s="26"/>
      <c r="X13" s="32"/>
      <c r="Y13" s="10"/>
      <c r="Z13" s="10"/>
      <c r="AA13" s="57"/>
    </row>
    <row r="14" spans="1:27" ht="18" customHeight="1">
      <c r="B14" s="1"/>
      <c r="D14" s="38"/>
      <c r="F14" s="38"/>
      <c r="R14" s="80"/>
      <c r="S14" s="32"/>
      <c r="T14" s="10"/>
      <c r="U14" s="30"/>
      <c r="V14" s="68"/>
      <c r="W14" s="26"/>
      <c r="X14" s="32"/>
      <c r="Y14" s="10"/>
      <c r="Z14" s="10"/>
      <c r="AA14" s="57"/>
    </row>
    <row r="15" spans="1:27" ht="18" customHeight="1">
      <c r="B15" s="1"/>
      <c r="R15" s="80"/>
      <c r="S15" s="32"/>
      <c r="T15" s="10"/>
      <c r="U15" s="10"/>
      <c r="V15" s="69"/>
      <c r="W15" s="26"/>
      <c r="X15" s="32"/>
      <c r="Y15" s="10"/>
      <c r="Z15" s="10"/>
      <c r="AA15" s="58"/>
    </row>
    <row r="16" spans="1:27" ht="21" customHeight="1" thickBot="1">
      <c r="B16" s="1"/>
      <c r="R16" s="22" t="s">
        <v>14</v>
      </c>
      <c r="S16" s="41">
        <f>SUM(S4:S15)</f>
        <v>3276.4800000000005</v>
      </c>
      <c r="T16" s="23"/>
      <c r="U16" s="23"/>
      <c r="V16" s="34">
        <f>SUM(V4:V15)</f>
        <v>9380.7900000000027</v>
      </c>
      <c r="W16" s="27"/>
      <c r="X16" s="34">
        <f>SUM(X4:X15)</f>
        <v>0</v>
      </c>
      <c r="Y16" s="23"/>
      <c r="Z16" s="23"/>
      <c r="AA16" s="47">
        <f>SUM(AA4:AA15)</f>
        <v>409.00833333333333</v>
      </c>
    </row>
    <row r="17" spans="6:27" ht="19.5" customHeight="1">
      <c r="R17" s="77" t="s">
        <v>1</v>
      </c>
      <c r="S17" s="65"/>
      <c r="T17" s="65"/>
      <c r="U17" s="65"/>
      <c r="V17" s="78"/>
      <c r="W17" s="26"/>
      <c r="X17" s="64" t="s">
        <v>2</v>
      </c>
      <c r="Y17" s="65"/>
      <c r="Z17" s="65"/>
      <c r="AA17" s="66"/>
    </row>
    <row r="18" spans="6:27" ht="18" customHeight="1">
      <c r="R18" s="79" t="s">
        <v>17</v>
      </c>
      <c r="S18" s="32">
        <v>876.89</v>
      </c>
      <c r="T18" s="10" t="s">
        <v>45</v>
      </c>
      <c r="U18" s="30">
        <v>44317</v>
      </c>
      <c r="V18" s="67">
        <f>D5-S18-S19-S20-S21-S22-S23-S24-S25-S26-S27-S28+F5+F5+F5-S18+F5+F5</f>
        <v>8503.84</v>
      </c>
      <c r="W18" s="26"/>
      <c r="X18" s="32"/>
      <c r="Y18" s="10"/>
      <c r="Z18" s="10"/>
      <c r="AA18" s="56">
        <f>L5-X18:X28+N5+N5+N5+N5+N5</f>
        <v>340.8416666666667</v>
      </c>
    </row>
    <row r="19" spans="6:27" ht="18" customHeight="1">
      <c r="R19" s="80"/>
      <c r="S19" s="32">
        <v>876.89</v>
      </c>
      <c r="T19" s="10" t="s">
        <v>46</v>
      </c>
      <c r="U19" s="30">
        <v>44348</v>
      </c>
      <c r="V19" s="68"/>
      <c r="W19" s="26"/>
      <c r="X19" s="32"/>
      <c r="Y19" s="10"/>
      <c r="Z19" s="10"/>
      <c r="AA19" s="57"/>
    </row>
    <row r="20" spans="6:27" ht="18" customHeight="1">
      <c r="F20" s="38"/>
      <c r="R20" s="80"/>
      <c r="S20" s="32">
        <v>876.89</v>
      </c>
      <c r="T20" s="10" t="s">
        <v>46</v>
      </c>
      <c r="U20" s="30">
        <v>44378</v>
      </c>
      <c r="V20" s="68"/>
      <c r="W20" s="26"/>
      <c r="X20" s="32"/>
      <c r="Y20" s="10"/>
      <c r="Z20" s="10"/>
      <c r="AA20" s="57"/>
    </row>
    <row r="21" spans="6:27" ht="18" customHeight="1">
      <c r="R21" s="80"/>
      <c r="S21" s="32"/>
      <c r="T21" s="10"/>
      <c r="U21" s="30"/>
      <c r="V21" s="68"/>
      <c r="W21" s="26"/>
      <c r="X21" s="32"/>
      <c r="Y21" s="10"/>
      <c r="Z21" s="10"/>
      <c r="AA21" s="57"/>
    </row>
    <row r="22" spans="6:27" ht="18" customHeight="1">
      <c r="R22" s="80"/>
      <c r="S22" s="32"/>
      <c r="T22" s="10"/>
      <c r="U22" s="30"/>
      <c r="V22" s="68"/>
      <c r="W22" s="26"/>
      <c r="X22" s="32"/>
      <c r="Y22" s="10"/>
      <c r="Z22" s="10"/>
      <c r="AA22" s="57"/>
    </row>
    <row r="23" spans="6:27" ht="18" customHeight="1">
      <c r="R23" s="80"/>
      <c r="S23" s="32"/>
      <c r="T23" s="10"/>
      <c r="U23" s="30"/>
      <c r="V23" s="68"/>
      <c r="W23" s="26"/>
      <c r="X23" s="32"/>
      <c r="Y23" s="10"/>
      <c r="Z23" s="10"/>
      <c r="AA23" s="57"/>
    </row>
    <row r="24" spans="6:27" ht="18" customHeight="1">
      <c r="R24" s="80"/>
      <c r="S24" s="32"/>
      <c r="T24" s="10"/>
      <c r="U24" s="30"/>
      <c r="V24" s="68"/>
      <c r="W24" s="26"/>
      <c r="X24" s="32"/>
      <c r="Y24" s="10"/>
      <c r="Z24" s="10"/>
      <c r="AA24" s="57"/>
    </row>
    <row r="25" spans="6:27" ht="18" customHeight="1">
      <c r="R25" s="80"/>
      <c r="S25" s="32"/>
      <c r="T25" s="10"/>
      <c r="U25" s="30"/>
      <c r="V25" s="68"/>
      <c r="W25" s="26"/>
      <c r="X25" s="32"/>
      <c r="Y25" s="10"/>
      <c r="Z25" s="10"/>
      <c r="AA25" s="57"/>
    </row>
    <row r="26" spans="6:27" ht="18" customHeight="1">
      <c r="R26" s="80"/>
      <c r="S26" s="32"/>
      <c r="T26" s="10"/>
      <c r="U26" s="30"/>
      <c r="V26" s="68"/>
      <c r="W26" s="26"/>
      <c r="X26" s="32"/>
      <c r="Y26" s="10"/>
      <c r="Z26" s="10"/>
      <c r="AA26" s="57"/>
    </row>
    <row r="27" spans="6:27" ht="18" customHeight="1">
      <c r="R27" s="80"/>
      <c r="S27" s="32"/>
      <c r="T27" s="10"/>
      <c r="U27" s="30"/>
      <c r="V27" s="68"/>
      <c r="W27" s="26"/>
      <c r="X27" s="32"/>
      <c r="Y27" s="10"/>
      <c r="Z27" s="10"/>
      <c r="AA27" s="57"/>
    </row>
    <row r="28" spans="6:27" ht="18" customHeight="1">
      <c r="R28" s="80"/>
      <c r="S28" s="32"/>
      <c r="T28" s="10"/>
      <c r="U28" s="30"/>
      <c r="V28" s="68"/>
      <c r="W28" s="26"/>
      <c r="X28" s="32"/>
      <c r="Y28" s="10"/>
      <c r="Z28" s="10"/>
      <c r="AA28" s="57"/>
    </row>
    <row r="29" spans="6:27" ht="18" customHeight="1">
      <c r="R29" s="81"/>
      <c r="S29" s="32"/>
      <c r="T29" s="10"/>
      <c r="U29" s="10"/>
      <c r="V29" s="69"/>
      <c r="W29" s="26"/>
      <c r="X29" s="32"/>
      <c r="Y29" s="10"/>
      <c r="Z29" s="10"/>
      <c r="AA29" s="58"/>
    </row>
    <row r="30" spans="6:27" ht="21" customHeight="1" thickBot="1">
      <c r="R30" s="20" t="s">
        <v>14</v>
      </c>
      <c r="S30" s="42">
        <f>SUM(S18:S29)</f>
        <v>2630.67</v>
      </c>
      <c r="T30" s="21"/>
      <c r="U30" s="21"/>
      <c r="V30" s="35">
        <f>SUM(V18:V29)</f>
        <v>8503.84</v>
      </c>
      <c r="W30" s="26"/>
      <c r="X30" s="35">
        <f>SUM(X18:X29)</f>
        <v>0</v>
      </c>
      <c r="Y30" s="21"/>
      <c r="Z30" s="21"/>
      <c r="AA30" s="48">
        <f>SUM(AA18:AA29)</f>
        <v>340.8416666666667</v>
      </c>
    </row>
    <row r="31" spans="6:27" ht="19.5" customHeight="1">
      <c r="R31" s="75" t="s">
        <v>1</v>
      </c>
      <c r="S31" s="62"/>
      <c r="T31" s="62"/>
      <c r="U31" s="62"/>
      <c r="V31" s="76"/>
      <c r="W31" s="28"/>
      <c r="X31" s="61" t="s">
        <v>2</v>
      </c>
      <c r="Y31" s="62"/>
      <c r="Z31" s="62"/>
      <c r="AA31" s="63"/>
    </row>
    <row r="32" spans="6:27" ht="15">
      <c r="R32" s="71" t="s">
        <v>18</v>
      </c>
      <c r="S32" s="32">
        <v>239.48</v>
      </c>
      <c r="T32" s="10" t="s">
        <v>45</v>
      </c>
      <c r="U32" s="30">
        <v>44317</v>
      </c>
      <c r="V32" s="67">
        <f>D6-S32-S33-S34-S35-S36-S37-S38-S39-S40-S41-S42+F6+F6+F6-S32+F6+F6</f>
        <v>2085.41</v>
      </c>
      <c r="W32" s="26"/>
      <c r="X32" s="32"/>
      <c r="Y32" s="10"/>
      <c r="Z32" s="10"/>
      <c r="AA32" s="56">
        <f>L6-X32:X42+N6+N6+N6+N6+N6</f>
        <v>68.166666666666657</v>
      </c>
    </row>
    <row r="33" spans="18:27" ht="15">
      <c r="R33" s="71"/>
      <c r="S33" s="32">
        <v>239.48</v>
      </c>
      <c r="T33" s="10" t="s">
        <v>46</v>
      </c>
      <c r="U33" s="30">
        <v>44348</v>
      </c>
      <c r="V33" s="68"/>
      <c r="W33" s="26"/>
      <c r="X33" s="32"/>
      <c r="Y33" s="10"/>
      <c r="Z33" s="10"/>
      <c r="AA33" s="57"/>
    </row>
    <row r="34" spans="18:27" ht="15">
      <c r="R34" s="71"/>
      <c r="S34" s="32">
        <v>239.48</v>
      </c>
      <c r="T34" s="10" t="s">
        <v>46</v>
      </c>
      <c r="U34" s="30">
        <v>44378</v>
      </c>
      <c r="V34" s="68"/>
      <c r="W34" s="26"/>
      <c r="X34" s="32"/>
      <c r="Y34" s="10"/>
      <c r="Z34" s="10"/>
      <c r="AA34" s="57"/>
    </row>
    <row r="35" spans="18:27" ht="15">
      <c r="R35" s="71"/>
      <c r="S35" s="32"/>
      <c r="T35" s="10"/>
      <c r="U35" s="30"/>
      <c r="V35" s="68"/>
      <c r="W35" s="26"/>
      <c r="X35" s="32"/>
      <c r="Y35" s="10"/>
      <c r="Z35" s="10"/>
      <c r="AA35" s="57"/>
    </row>
    <row r="36" spans="18:27" ht="15">
      <c r="R36" s="71"/>
      <c r="S36" s="32"/>
      <c r="T36" s="10"/>
      <c r="U36" s="30"/>
      <c r="V36" s="68"/>
      <c r="W36" s="26"/>
      <c r="X36" s="32"/>
      <c r="Y36" s="10"/>
      <c r="Z36" s="10"/>
      <c r="AA36" s="57"/>
    </row>
    <row r="37" spans="18:27" ht="15">
      <c r="R37" s="71"/>
      <c r="S37" s="32"/>
      <c r="T37" s="10"/>
      <c r="U37" s="30"/>
      <c r="V37" s="68"/>
      <c r="W37" s="26"/>
      <c r="X37" s="32"/>
      <c r="Y37" s="10"/>
      <c r="Z37" s="10"/>
      <c r="AA37" s="57"/>
    </row>
    <row r="38" spans="18:27" ht="15">
      <c r="R38" s="71"/>
      <c r="S38" s="32"/>
      <c r="T38" s="10"/>
      <c r="U38" s="30"/>
      <c r="V38" s="68"/>
      <c r="W38" s="26"/>
      <c r="X38" s="32"/>
      <c r="Y38" s="10"/>
      <c r="Z38" s="10"/>
      <c r="AA38" s="57"/>
    </row>
    <row r="39" spans="18:27" ht="15">
      <c r="R39" s="71"/>
      <c r="S39" s="32"/>
      <c r="T39" s="10"/>
      <c r="U39" s="30"/>
      <c r="V39" s="68"/>
      <c r="W39" s="26"/>
      <c r="X39" s="32"/>
      <c r="Y39" s="10"/>
      <c r="Z39" s="10"/>
      <c r="AA39" s="57"/>
    </row>
    <row r="40" spans="18:27" ht="15">
      <c r="R40" s="71"/>
      <c r="S40" s="32"/>
      <c r="T40" s="10"/>
      <c r="U40" s="30"/>
      <c r="V40" s="68"/>
      <c r="W40" s="26"/>
      <c r="X40" s="32"/>
      <c r="Y40" s="10"/>
      <c r="Z40" s="10"/>
      <c r="AA40" s="57"/>
    </row>
    <row r="41" spans="18:27" ht="15">
      <c r="R41" s="71"/>
      <c r="S41" s="32"/>
      <c r="T41" s="10"/>
      <c r="U41" s="30"/>
      <c r="V41" s="68"/>
      <c r="W41" s="26"/>
      <c r="X41" s="32"/>
      <c r="Y41" s="10"/>
      <c r="Z41" s="10"/>
      <c r="AA41" s="57"/>
    </row>
    <row r="42" spans="18:27" ht="15">
      <c r="R42" s="71"/>
      <c r="S42" s="32"/>
      <c r="T42" s="10"/>
      <c r="U42" s="30"/>
      <c r="V42" s="68"/>
      <c r="W42" s="26"/>
      <c r="X42" s="32"/>
      <c r="Y42" s="10"/>
      <c r="Z42" s="10"/>
      <c r="AA42" s="57"/>
    </row>
    <row r="43" spans="18:27" ht="15">
      <c r="R43" s="71"/>
      <c r="S43" s="32"/>
      <c r="T43" s="10"/>
      <c r="U43" s="10"/>
      <c r="V43" s="69"/>
      <c r="W43" s="26"/>
      <c r="X43" s="32"/>
      <c r="Y43" s="10"/>
      <c r="Z43" s="10"/>
      <c r="AA43" s="58"/>
    </row>
    <row r="44" spans="18:27" ht="21" customHeight="1" thickBot="1">
      <c r="R44" s="22" t="s">
        <v>14</v>
      </c>
      <c r="S44" s="41">
        <f>SUM(S32:S43)</f>
        <v>718.43999999999994</v>
      </c>
      <c r="T44" s="23"/>
      <c r="U44" s="23"/>
      <c r="V44" s="34">
        <f>SUM(V32:V43)</f>
        <v>2085.41</v>
      </c>
      <c r="W44" s="27"/>
      <c r="X44" s="34">
        <f>SUM(X32:X43)</f>
        <v>0</v>
      </c>
      <c r="Y44" s="23"/>
      <c r="Z44" s="23"/>
      <c r="AA44" s="47">
        <f>SUM(AA32:AA43)</f>
        <v>68.166666666666657</v>
      </c>
    </row>
    <row r="45" spans="18:27" ht="19.5" customHeight="1">
      <c r="R45" s="77" t="s">
        <v>27</v>
      </c>
      <c r="S45" s="65"/>
      <c r="T45" s="65"/>
      <c r="U45" s="65"/>
      <c r="V45" s="78"/>
      <c r="W45" s="26"/>
      <c r="X45" s="64" t="s">
        <v>2</v>
      </c>
      <c r="Y45" s="65"/>
      <c r="Z45" s="65"/>
      <c r="AA45" s="66"/>
    </row>
    <row r="46" spans="18:27" ht="15">
      <c r="R46" s="71" t="s">
        <v>19</v>
      </c>
      <c r="S46" s="32"/>
      <c r="T46" s="10"/>
      <c r="U46" s="10"/>
      <c r="V46" s="67">
        <f>D7-S46-S47-S48-S49-S50-S51-S52-S53-S54-S55-S56+F7+F7+F7+F7+F7</f>
        <v>13021.86</v>
      </c>
      <c r="W46" s="26"/>
      <c r="X46" s="32"/>
      <c r="Y46" s="10"/>
      <c r="Z46" s="10"/>
      <c r="AA46" s="56">
        <f>L7-X46:X56+N7+N7+N7+N7+N7</f>
        <v>429.33666666666664</v>
      </c>
    </row>
    <row r="47" spans="18:27" ht="15">
      <c r="R47" s="71"/>
      <c r="S47" s="32"/>
      <c r="T47" s="10"/>
      <c r="U47" s="10"/>
      <c r="V47" s="68"/>
      <c r="W47" s="26"/>
      <c r="X47" s="32"/>
      <c r="Y47" s="10"/>
      <c r="Z47" s="10"/>
      <c r="AA47" s="57"/>
    </row>
    <row r="48" spans="18:27" ht="15">
      <c r="R48" s="71"/>
      <c r="S48" s="32"/>
      <c r="T48" s="10"/>
      <c r="U48" s="10"/>
      <c r="V48" s="68"/>
      <c r="W48" s="26"/>
      <c r="X48" s="32"/>
      <c r="Y48" s="10"/>
      <c r="Z48" s="10"/>
      <c r="AA48" s="57"/>
    </row>
    <row r="49" spans="18:27" ht="15">
      <c r="R49" s="71"/>
      <c r="S49" s="32"/>
      <c r="T49" s="10"/>
      <c r="U49" s="10"/>
      <c r="V49" s="68"/>
      <c r="W49" s="26"/>
      <c r="X49" s="32"/>
      <c r="Y49" s="10"/>
      <c r="Z49" s="10"/>
      <c r="AA49" s="57"/>
    </row>
    <row r="50" spans="18:27" ht="15">
      <c r="R50" s="71"/>
      <c r="S50" s="32"/>
      <c r="T50" s="10"/>
      <c r="U50" s="10"/>
      <c r="V50" s="68"/>
      <c r="W50" s="26"/>
      <c r="X50" s="32"/>
      <c r="Y50" s="10"/>
      <c r="Z50" s="10"/>
      <c r="AA50" s="57"/>
    </row>
    <row r="51" spans="18:27" ht="15">
      <c r="R51" s="71"/>
      <c r="S51" s="32"/>
      <c r="T51" s="10"/>
      <c r="U51" s="10"/>
      <c r="V51" s="68"/>
      <c r="W51" s="26"/>
      <c r="X51" s="32"/>
      <c r="Y51" s="10"/>
      <c r="Z51" s="10"/>
      <c r="AA51" s="57"/>
    </row>
    <row r="52" spans="18:27" ht="15">
      <c r="R52" s="71"/>
      <c r="S52" s="32"/>
      <c r="T52" s="10"/>
      <c r="U52" s="10"/>
      <c r="V52" s="68"/>
      <c r="W52" s="26"/>
      <c r="X52" s="32"/>
      <c r="Y52" s="10"/>
      <c r="Z52" s="10"/>
      <c r="AA52" s="57"/>
    </row>
    <row r="53" spans="18:27" ht="15">
      <c r="R53" s="71"/>
      <c r="S53" s="32"/>
      <c r="T53" s="10"/>
      <c r="U53" s="10"/>
      <c r="V53" s="68"/>
      <c r="W53" s="26"/>
      <c r="X53" s="32"/>
      <c r="Y53" s="10"/>
      <c r="Z53" s="10"/>
      <c r="AA53" s="57"/>
    </row>
    <row r="54" spans="18:27" ht="15">
      <c r="R54" s="71"/>
      <c r="S54" s="32"/>
      <c r="T54" s="10"/>
      <c r="U54" s="10"/>
      <c r="V54" s="68"/>
      <c r="W54" s="26"/>
      <c r="X54" s="32"/>
      <c r="Y54" s="10"/>
      <c r="Z54" s="10"/>
      <c r="AA54" s="57"/>
    </row>
    <row r="55" spans="18:27" ht="15">
      <c r="R55" s="71"/>
      <c r="S55" s="32"/>
      <c r="T55" s="10"/>
      <c r="U55" s="10"/>
      <c r="V55" s="68"/>
      <c r="W55" s="26"/>
      <c r="X55" s="32"/>
      <c r="Y55" s="10"/>
      <c r="Z55" s="10"/>
      <c r="AA55" s="57"/>
    </row>
    <row r="56" spans="18:27" ht="15">
      <c r="R56" s="71"/>
      <c r="S56" s="32"/>
      <c r="T56" s="10"/>
      <c r="U56" s="10"/>
      <c r="V56" s="68"/>
      <c r="W56" s="26"/>
      <c r="X56" s="32"/>
      <c r="Y56" s="10"/>
      <c r="Z56" s="10"/>
      <c r="AA56" s="57"/>
    </row>
    <row r="57" spans="18:27" ht="15">
      <c r="R57" s="71"/>
      <c r="S57" s="32"/>
      <c r="T57" s="10"/>
      <c r="U57" s="10"/>
      <c r="V57" s="69"/>
      <c r="W57" s="26"/>
      <c r="X57" s="32"/>
      <c r="Y57" s="10"/>
      <c r="Z57" s="10"/>
      <c r="AA57" s="58"/>
    </row>
    <row r="58" spans="18:27" ht="21" customHeight="1" thickBot="1">
      <c r="R58" s="20" t="s">
        <v>14</v>
      </c>
      <c r="S58" s="42">
        <f>SUM(S46:S57)</f>
        <v>0</v>
      </c>
      <c r="T58" s="21"/>
      <c r="U58" s="21"/>
      <c r="V58" s="35">
        <f>SUM(V46:V57)</f>
        <v>13021.86</v>
      </c>
      <c r="W58" s="27"/>
      <c r="X58" s="35">
        <f>SUM(X46:X57)</f>
        <v>0</v>
      </c>
      <c r="Y58" s="21"/>
      <c r="Z58" s="21"/>
      <c r="AA58" s="48">
        <f>SUM(AA46:AA57)</f>
        <v>429.33666666666664</v>
      </c>
    </row>
    <row r="59" spans="18:27">
      <c r="R59" s="75" t="s">
        <v>27</v>
      </c>
      <c r="S59" s="62"/>
      <c r="T59" s="62"/>
      <c r="U59" s="62"/>
      <c r="V59" s="76"/>
      <c r="W59" s="28"/>
      <c r="X59" s="61" t="s">
        <v>2</v>
      </c>
      <c r="Y59" s="62"/>
      <c r="Z59" s="62"/>
      <c r="AA59" s="63"/>
    </row>
    <row r="60" spans="18:27" ht="15">
      <c r="R60" s="79" t="s">
        <v>10</v>
      </c>
      <c r="S60" s="32">
        <v>2252.0300000000002</v>
      </c>
      <c r="T60" s="10" t="s">
        <v>45</v>
      </c>
      <c r="U60" s="30">
        <v>44317</v>
      </c>
      <c r="V60" s="67">
        <f>D8-S60-S61-S62-S63-S64-S65+S66-S67-S68-S69-S70+F8+F8+F8-S60+F8+F8</f>
        <v>18917.489999999994</v>
      </c>
      <c r="W60" s="26"/>
      <c r="X60" s="32"/>
      <c r="Y60" s="10"/>
      <c r="Z60" s="10"/>
      <c r="AA60" s="56">
        <f>L8-X60:X70+N8+N8+N8+N8+N8</f>
        <v>842.07916666666665</v>
      </c>
    </row>
    <row r="61" spans="18:27" ht="15">
      <c r="R61" s="80"/>
      <c r="S61" s="32">
        <v>2252.0300000000002</v>
      </c>
      <c r="T61" s="10" t="s">
        <v>46</v>
      </c>
      <c r="U61" s="30">
        <v>44348</v>
      </c>
      <c r="V61" s="68"/>
      <c r="W61" s="26"/>
      <c r="X61" s="32"/>
      <c r="Y61" s="10"/>
      <c r="Z61" s="10"/>
      <c r="AA61" s="57"/>
    </row>
    <row r="62" spans="18:27" ht="15">
      <c r="R62" s="80"/>
      <c r="S62" s="32">
        <v>2252.0300000000002</v>
      </c>
      <c r="T62" s="10" t="s">
        <v>46</v>
      </c>
      <c r="U62" s="30">
        <v>44378</v>
      </c>
      <c r="V62" s="68"/>
      <c r="W62" s="26"/>
      <c r="X62" s="32"/>
      <c r="Y62" s="10"/>
      <c r="Z62" s="10"/>
      <c r="AA62" s="57"/>
    </row>
    <row r="63" spans="18:27" ht="15">
      <c r="R63" s="80"/>
      <c r="S63" s="32"/>
      <c r="T63" s="10"/>
      <c r="U63" s="30"/>
      <c r="V63" s="68"/>
      <c r="W63" s="26"/>
      <c r="X63" s="32"/>
      <c r="Y63" s="10"/>
      <c r="Z63" s="10"/>
      <c r="AA63" s="57"/>
    </row>
    <row r="64" spans="18:27" ht="15">
      <c r="R64" s="80"/>
      <c r="S64" s="32"/>
      <c r="T64" s="10"/>
      <c r="U64" s="30"/>
      <c r="V64" s="68"/>
      <c r="W64" s="26"/>
      <c r="X64" s="32"/>
      <c r="Y64" s="10"/>
      <c r="Z64" s="10"/>
      <c r="AA64" s="57"/>
    </row>
    <row r="65" spans="18:27" ht="15">
      <c r="R65" s="80"/>
      <c r="S65" s="32"/>
      <c r="T65" s="10"/>
      <c r="U65" s="30"/>
      <c r="V65" s="68"/>
      <c r="W65" s="26"/>
      <c r="X65" s="32"/>
      <c r="Y65" s="10"/>
      <c r="Z65" s="10"/>
      <c r="AA65" s="57"/>
    </row>
    <row r="66" spans="18:27" ht="15">
      <c r="R66" s="80"/>
      <c r="S66" s="32"/>
      <c r="T66" s="10"/>
      <c r="U66" s="30"/>
      <c r="V66" s="68"/>
      <c r="W66" s="26"/>
      <c r="X66" s="32"/>
      <c r="Y66" s="10"/>
      <c r="Z66" s="10"/>
      <c r="AA66" s="57"/>
    </row>
    <row r="67" spans="18:27" ht="15">
      <c r="R67" s="80"/>
      <c r="S67" s="32"/>
      <c r="T67" s="10"/>
      <c r="U67" s="30"/>
      <c r="V67" s="68"/>
      <c r="W67" s="26"/>
      <c r="X67" s="32"/>
      <c r="Y67" s="10"/>
      <c r="Z67" s="10"/>
      <c r="AA67" s="57"/>
    </row>
    <row r="68" spans="18:27" ht="15">
      <c r="R68" s="80"/>
      <c r="S68" s="32"/>
      <c r="T68" s="10"/>
      <c r="U68" s="30"/>
      <c r="V68" s="68"/>
      <c r="W68" s="26"/>
      <c r="X68" s="32"/>
      <c r="Y68" s="10"/>
      <c r="Z68" s="10"/>
      <c r="AA68" s="57"/>
    </row>
    <row r="69" spans="18:27" ht="15">
      <c r="R69" s="80"/>
      <c r="S69" s="32"/>
      <c r="T69" s="10"/>
      <c r="U69" s="30"/>
      <c r="V69" s="68"/>
      <c r="W69" s="26"/>
      <c r="X69" s="32"/>
      <c r="Y69" s="10"/>
      <c r="Z69" s="10"/>
      <c r="AA69" s="57"/>
    </row>
    <row r="70" spans="18:27" ht="15">
      <c r="R70" s="80"/>
      <c r="S70" s="32"/>
      <c r="T70" s="10"/>
      <c r="U70" s="30"/>
      <c r="V70" s="68"/>
      <c r="W70" s="26"/>
      <c r="X70" s="32"/>
      <c r="Y70" s="10"/>
      <c r="Z70" s="10"/>
      <c r="AA70" s="57"/>
    </row>
    <row r="71" spans="18:27" ht="15">
      <c r="R71" s="80"/>
      <c r="S71" s="32"/>
      <c r="T71" s="10"/>
      <c r="U71" s="10"/>
      <c r="V71" s="69"/>
      <c r="W71" s="26"/>
      <c r="X71" s="32"/>
      <c r="Y71" s="10"/>
      <c r="Z71" s="10"/>
      <c r="AA71" s="58"/>
    </row>
    <row r="72" spans="18:27" ht="16.5" thickBot="1">
      <c r="R72" s="22" t="s">
        <v>14</v>
      </c>
      <c r="S72" s="41">
        <f>SUM(S60:S71)</f>
        <v>6756.09</v>
      </c>
      <c r="T72" s="23"/>
      <c r="U72" s="23"/>
      <c r="V72" s="34">
        <f>SUM(V60:V71)</f>
        <v>18917.489999999994</v>
      </c>
      <c r="W72" s="27"/>
      <c r="X72" s="34">
        <f>SUM(X60:X71)</f>
        <v>0</v>
      </c>
      <c r="Y72" s="23"/>
      <c r="Z72" s="23"/>
      <c r="AA72" s="47">
        <f>SUM(AA60:AA71)</f>
        <v>842.07916666666665</v>
      </c>
    </row>
    <row r="73" spans="18:27">
      <c r="R73" s="75" t="s">
        <v>27</v>
      </c>
      <c r="S73" s="62"/>
      <c r="T73" s="62"/>
      <c r="U73" s="62"/>
      <c r="V73" s="76"/>
      <c r="W73" s="28"/>
      <c r="X73" s="61" t="s">
        <v>2</v>
      </c>
      <c r="Y73" s="62"/>
      <c r="Z73" s="62"/>
      <c r="AA73" s="63"/>
    </row>
    <row r="74" spans="18:27" ht="15" customHeight="1">
      <c r="R74" s="79" t="s">
        <v>20</v>
      </c>
      <c r="S74" s="32">
        <v>239.48</v>
      </c>
      <c r="T74" s="10" t="s">
        <v>45</v>
      </c>
      <c r="U74" s="30">
        <v>44317</v>
      </c>
      <c r="V74" s="67">
        <f>D9-S74-S75-S76-S77-S78-S79-S80-S81-S82-S83-S84+F9+F9+F9-S74+F9+F9</f>
        <v>2085.41</v>
      </c>
      <c r="W74" s="26"/>
      <c r="X74" s="32"/>
      <c r="Y74" s="10"/>
      <c r="Z74" s="10"/>
      <c r="AA74" s="56">
        <f>L9-X74:X84+N9+N9+N9+N9+N9</f>
        <v>429.33666666666664</v>
      </c>
    </row>
    <row r="75" spans="18:27" ht="15" customHeight="1">
      <c r="R75" s="80"/>
      <c r="S75" s="32">
        <v>239.48</v>
      </c>
      <c r="T75" s="10" t="s">
        <v>46</v>
      </c>
      <c r="U75" s="30">
        <v>44348</v>
      </c>
      <c r="V75" s="68"/>
      <c r="W75" s="26"/>
      <c r="X75" s="32"/>
      <c r="Y75" s="10"/>
      <c r="Z75" s="10"/>
      <c r="AA75" s="57"/>
    </row>
    <row r="76" spans="18:27" ht="15" customHeight="1">
      <c r="R76" s="80"/>
      <c r="S76" s="32">
        <v>239.48</v>
      </c>
      <c r="T76" s="10" t="s">
        <v>46</v>
      </c>
      <c r="U76" s="30">
        <v>44378</v>
      </c>
      <c r="V76" s="68"/>
      <c r="W76" s="26"/>
      <c r="X76" s="32"/>
      <c r="Y76" s="10"/>
      <c r="Z76" s="10"/>
      <c r="AA76" s="57"/>
    </row>
    <row r="77" spans="18:27" ht="15" customHeight="1">
      <c r="R77" s="80"/>
      <c r="S77" s="32"/>
      <c r="T77" s="10"/>
      <c r="U77" s="30"/>
      <c r="V77" s="68"/>
      <c r="W77" s="26"/>
      <c r="X77" s="32"/>
      <c r="Y77" s="10"/>
      <c r="Z77" s="10"/>
      <c r="AA77" s="57"/>
    </row>
    <row r="78" spans="18:27" ht="15" customHeight="1">
      <c r="R78" s="80"/>
      <c r="S78" s="32"/>
      <c r="T78" s="10"/>
      <c r="U78" s="30"/>
      <c r="V78" s="68"/>
      <c r="W78" s="26"/>
      <c r="X78" s="32"/>
      <c r="Y78" s="10"/>
      <c r="Z78" s="10"/>
      <c r="AA78" s="57"/>
    </row>
    <row r="79" spans="18:27" ht="15" customHeight="1">
      <c r="R79" s="80"/>
      <c r="S79" s="32"/>
      <c r="T79" s="10"/>
      <c r="U79" s="30"/>
      <c r="V79" s="68"/>
      <c r="W79" s="26"/>
      <c r="X79" s="32"/>
      <c r="Y79" s="10"/>
      <c r="Z79" s="10"/>
      <c r="AA79" s="57"/>
    </row>
    <row r="80" spans="18:27" ht="15" customHeight="1">
      <c r="R80" s="80"/>
      <c r="S80" s="32"/>
      <c r="T80" s="10"/>
      <c r="U80" s="30"/>
      <c r="V80" s="68"/>
      <c r="W80" s="26"/>
      <c r="X80" s="32"/>
      <c r="Y80" s="10"/>
      <c r="Z80" s="10"/>
      <c r="AA80" s="57"/>
    </row>
    <row r="81" spans="15:27" ht="15" customHeight="1">
      <c r="R81" s="80"/>
      <c r="S81" s="32"/>
      <c r="T81" s="10"/>
      <c r="U81" s="30"/>
      <c r="V81" s="68"/>
      <c r="W81" s="26"/>
      <c r="X81" s="32"/>
      <c r="Y81" s="10"/>
      <c r="Z81" s="10"/>
      <c r="AA81" s="57"/>
    </row>
    <row r="82" spans="15:27" ht="15" customHeight="1">
      <c r="R82" s="80"/>
      <c r="S82" s="32"/>
      <c r="T82" s="10"/>
      <c r="U82" s="30"/>
      <c r="V82" s="68"/>
      <c r="W82" s="26"/>
      <c r="X82" s="32"/>
      <c r="Y82" s="10"/>
      <c r="Z82" s="10"/>
      <c r="AA82" s="57"/>
    </row>
    <row r="83" spans="15:27" ht="15" customHeight="1">
      <c r="R83" s="80"/>
      <c r="S83" s="32"/>
      <c r="T83" s="10"/>
      <c r="U83" s="30"/>
      <c r="V83" s="68"/>
      <c r="W83" s="26"/>
      <c r="X83" s="32"/>
      <c r="Y83" s="10"/>
      <c r="Z83" s="10"/>
      <c r="AA83" s="57"/>
    </row>
    <row r="84" spans="15:27" ht="15" customHeight="1">
      <c r="R84" s="80"/>
      <c r="S84" s="32"/>
      <c r="T84" s="10"/>
      <c r="U84" s="30"/>
      <c r="V84" s="68"/>
      <c r="W84" s="26"/>
      <c r="X84" s="32"/>
      <c r="Y84" s="10"/>
      <c r="Z84" s="10"/>
      <c r="AA84" s="57"/>
    </row>
    <row r="85" spans="15:27" ht="15" customHeight="1">
      <c r="R85" s="81"/>
      <c r="S85" s="32"/>
      <c r="T85" s="10"/>
      <c r="U85" s="10"/>
      <c r="V85" s="69"/>
      <c r="W85" s="26"/>
      <c r="X85" s="32"/>
      <c r="Y85" s="10"/>
      <c r="Z85" s="10"/>
      <c r="AA85" s="58"/>
    </row>
    <row r="86" spans="15:27" ht="16.5" thickBot="1">
      <c r="R86" s="22" t="s">
        <v>14</v>
      </c>
      <c r="S86" s="41">
        <f>SUM(S74:S85)</f>
        <v>718.43999999999994</v>
      </c>
      <c r="T86" s="23"/>
      <c r="U86" s="23"/>
      <c r="V86" s="34">
        <f>SUM(V74:V85)</f>
        <v>2085.41</v>
      </c>
      <c r="W86" s="27"/>
      <c r="X86" s="34">
        <f>SUM(X74:X85)</f>
        <v>0</v>
      </c>
      <c r="Y86" s="23"/>
      <c r="Z86" s="23"/>
      <c r="AA86" s="47">
        <f>SUM(AA74:AA85)</f>
        <v>429.33666666666664</v>
      </c>
    </row>
    <row r="87" spans="15:27">
      <c r="R87" s="77" t="s">
        <v>27</v>
      </c>
      <c r="S87" s="65"/>
      <c r="T87" s="65"/>
      <c r="U87" s="65"/>
      <c r="V87" s="78"/>
      <c r="W87" s="26"/>
      <c r="X87" s="64" t="s">
        <v>2</v>
      </c>
      <c r="Y87" s="65"/>
      <c r="Z87" s="65"/>
      <c r="AA87" s="66"/>
    </row>
    <row r="88" spans="15:27" ht="15">
      <c r="R88" s="72" t="s">
        <v>21</v>
      </c>
      <c r="S88" s="32">
        <v>662.35</v>
      </c>
      <c r="T88" s="10" t="s">
        <v>45</v>
      </c>
      <c r="U88" s="30">
        <v>44317</v>
      </c>
      <c r="V88" s="67">
        <f>D10-S88-S89-S90-S91-S92-S93-S94-S95-S96-S97-S98+F10+F10+F10-S88+F10+F10</f>
        <v>5724.5399999999991</v>
      </c>
      <c r="W88" s="26"/>
      <c r="X88" s="32"/>
      <c r="Y88" s="10"/>
      <c r="Z88" s="10"/>
      <c r="AA88" s="56">
        <f>L10-X88:X98+N10+N10+N10+N10+N10</f>
        <v>954.35416666666652</v>
      </c>
    </row>
    <row r="89" spans="15:27" ht="15">
      <c r="R89" s="73"/>
      <c r="S89" s="32">
        <v>662.35</v>
      </c>
      <c r="T89" s="10" t="s">
        <v>46</v>
      </c>
      <c r="U89" s="30">
        <v>44348</v>
      </c>
      <c r="V89" s="68"/>
      <c r="W89" s="26"/>
      <c r="X89" s="32"/>
      <c r="Y89" s="10"/>
      <c r="Z89" s="10"/>
      <c r="AA89" s="57"/>
    </row>
    <row r="90" spans="15:27" ht="15">
      <c r="R90" s="73"/>
      <c r="S90" s="32">
        <v>662.35</v>
      </c>
      <c r="T90" s="10" t="s">
        <v>46</v>
      </c>
      <c r="U90" s="30">
        <v>44378</v>
      </c>
      <c r="V90" s="68"/>
      <c r="W90" s="26"/>
      <c r="X90" s="32"/>
      <c r="Y90" s="10"/>
      <c r="Z90" s="10"/>
      <c r="AA90" s="57"/>
    </row>
    <row r="91" spans="15:27" ht="15">
      <c r="O91" t="s">
        <v>38</v>
      </c>
      <c r="R91" s="73"/>
      <c r="S91" s="32"/>
      <c r="T91" s="10"/>
      <c r="U91" s="30"/>
      <c r="V91" s="68"/>
      <c r="W91" s="26"/>
      <c r="X91" s="32"/>
      <c r="Y91" s="10"/>
      <c r="Z91" s="10"/>
      <c r="AA91" s="57"/>
    </row>
    <row r="92" spans="15:27" ht="15">
      <c r="R92" s="73"/>
      <c r="S92" s="32"/>
      <c r="T92" s="10"/>
      <c r="U92" s="30"/>
      <c r="V92" s="68"/>
      <c r="W92" s="26"/>
      <c r="X92" s="32"/>
      <c r="Y92" s="10"/>
      <c r="Z92" s="10"/>
      <c r="AA92" s="57"/>
    </row>
    <row r="93" spans="15:27" ht="15">
      <c r="R93" s="73"/>
      <c r="S93" s="32"/>
      <c r="T93" s="10"/>
      <c r="U93" s="30"/>
      <c r="V93" s="68"/>
      <c r="W93" s="26"/>
      <c r="X93" s="32"/>
      <c r="Y93" s="10"/>
      <c r="Z93" s="10"/>
      <c r="AA93" s="57"/>
    </row>
    <row r="94" spans="15:27" ht="15">
      <c r="R94" s="73"/>
      <c r="S94" s="32"/>
      <c r="T94" s="10"/>
      <c r="U94" s="30"/>
      <c r="V94" s="68"/>
      <c r="W94" s="26"/>
      <c r="X94" s="32"/>
      <c r="Y94" s="10"/>
      <c r="Z94" s="10"/>
      <c r="AA94" s="57"/>
    </row>
    <row r="95" spans="15:27" ht="15">
      <c r="R95" s="73"/>
      <c r="S95" s="32"/>
      <c r="T95" s="10"/>
      <c r="U95" s="30"/>
      <c r="V95" s="68"/>
      <c r="W95" s="26"/>
      <c r="X95" s="32"/>
      <c r="Y95" s="10"/>
      <c r="Z95" s="10"/>
      <c r="AA95" s="57"/>
    </row>
    <row r="96" spans="15:27" ht="15">
      <c r="R96" s="73"/>
      <c r="S96" s="32"/>
      <c r="T96" s="10"/>
      <c r="U96" s="30"/>
      <c r="V96" s="68"/>
      <c r="W96" s="26"/>
      <c r="X96" s="32"/>
      <c r="Y96" s="10"/>
      <c r="Z96" s="10"/>
      <c r="AA96" s="57"/>
    </row>
    <row r="97" spans="18:27" ht="15.75" customHeight="1">
      <c r="R97" s="73"/>
      <c r="S97" s="32"/>
      <c r="T97" s="10"/>
      <c r="U97" s="30"/>
      <c r="V97" s="68"/>
      <c r="W97" s="26"/>
      <c r="X97" s="32"/>
      <c r="Y97" s="10"/>
      <c r="Z97" s="10"/>
      <c r="AA97" s="57"/>
    </row>
    <row r="98" spans="18:27" ht="15">
      <c r="R98" s="73"/>
      <c r="S98" s="32"/>
      <c r="T98" s="10"/>
      <c r="U98" s="30"/>
      <c r="V98" s="68"/>
      <c r="W98" s="26"/>
      <c r="X98" s="32"/>
      <c r="Y98" s="10"/>
      <c r="Z98" s="10"/>
      <c r="AA98" s="57"/>
    </row>
    <row r="99" spans="18:27" ht="15">
      <c r="R99" s="74"/>
      <c r="S99" s="32"/>
      <c r="T99" s="10"/>
      <c r="U99" s="10"/>
      <c r="V99" s="69"/>
      <c r="W99" s="26"/>
      <c r="X99" s="32"/>
      <c r="Y99" s="10"/>
      <c r="Z99" s="10"/>
      <c r="AA99" s="58"/>
    </row>
    <row r="100" spans="18:27" ht="16.5" thickBot="1">
      <c r="R100" s="20" t="s">
        <v>14</v>
      </c>
      <c r="S100" s="42">
        <f>SUM(S88:S99)</f>
        <v>1987.0500000000002</v>
      </c>
      <c r="T100" s="21"/>
      <c r="U100" s="21"/>
      <c r="V100" s="35">
        <f>SUM(V88:V99)</f>
        <v>5724.5399999999991</v>
      </c>
      <c r="W100" s="26"/>
      <c r="X100" s="35">
        <f>SUM(X88:X99)</f>
        <v>0</v>
      </c>
      <c r="Y100" s="21"/>
      <c r="Z100" s="21"/>
      <c r="AA100" s="48">
        <f>SUM(AA88:AA99)</f>
        <v>954.35416666666652</v>
      </c>
    </row>
    <row r="101" spans="18:27">
      <c r="R101" s="75" t="s">
        <v>27</v>
      </c>
      <c r="S101" s="62"/>
      <c r="T101" s="62"/>
      <c r="U101" s="62"/>
      <c r="V101" s="76"/>
      <c r="W101" s="28"/>
      <c r="X101" s="61" t="s">
        <v>2</v>
      </c>
      <c r="Y101" s="62"/>
      <c r="Z101" s="62"/>
      <c r="AA101" s="63"/>
    </row>
    <row r="102" spans="18:27" ht="15">
      <c r="R102" s="71" t="s">
        <v>12</v>
      </c>
      <c r="S102" s="32">
        <v>239.48</v>
      </c>
      <c r="T102" s="10" t="s">
        <v>45</v>
      </c>
      <c r="U102" s="30">
        <v>44317</v>
      </c>
      <c r="V102" s="67">
        <f>D11-S102-S103-S104-S105-S106-S107-S108-S109-S110-S111-S112+F11+F11+F11-S102+F11+F11</f>
        <v>2085.41</v>
      </c>
      <c r="W102" s="26"/>
      <c r="X102" s="32"/>
      <c r="Y102" s="10"/>
      <c r="Z102" s="10"/>
      <c r="AA102" s="56">
        <f>L11-X102:X112+N11+N11+N11+N11+N11</f>
        <v>56.137499999999996</v>
      </c>
    </row>
    <row r="103" spans="18:27" ht="15">
      <c r="R103" s="71"/>
      <c r="S103" s="32">
        <v>239.48</v>
      </c>
      <c r="T103" s="10" t="s">
        <v>46</v>
      </c>
      <c r="U103" s="30">
        <v>44348</v>
      </c>
      <c r="V103" s="68"/>
      <c r="W103" s="26"/>
      <c r="X103" s="32"/>
      <c r="Y103" s="10"/>
      <c r="Z103" s="10"/>
      <c r="AA103" s="57"/>
    </row>
    <row r="104" spans="18:27" ht="15">
      <c r="R104" s="71"/>
      <c r="S104" s="32">
        <v>239.48</v>
      </c>
      <c r="T104" s="10" t="s">
        <v>46</v>
      </c>
      <c r="U104" s="30">
        <v>44378</v>
      </c>
      <c r="V104" s="68"/>
      <c r="W104" s="26"/>
      <c r="X104" s="32"/>
      <c r="Y104" s="10"/>
      <c r="Z104" s="10"/>
      <c r="AA104" s="57"/>
    </row>
    <row r="105" spans="18:27" ht="15">
      <c r="R105" s="71"/>
      <c r="S105" s="32"/>
      <c r="T105" s="10"/>
      <c r="U105" s="30"/>
      <c r="V105" s="68"/>
      <c r="W105" s="26"/>
      <c r="X105" s="32"/>
      <c r="Y105" s="10"/>
      <c r="Z105" s="10"/>
      <c r="AA105" s="57"/>
    </row>
    <row r="106" spans="18:27" ht="15">
      <c r="R106" s="71"/>
      <c r="S106" s="32"/>
      <c r="T106" s="10"/>
      <c r="U106" s="30"/>
      <c r="V106" s="68"/>
      <c r="W106" s="26"/>
      <c r="X106" s="32"/>
      <c r="Y106" s="10"/>
      <c r="Z106" s="10"/>
      <c r="AA106" s="57"/>
    </row>
    <row r="107" spans="18:27" ht="15">
      <c r="R107" s="71"/>
      <c r="S107" s="32"/>
      <c r="T107" s="10"/>
      <c r="U107" s="30"/>
      <c r="V107" s="68"/>
      <c r="W107" s="26"/>
      <c r="X107" s="32"/>
      <c r="Y107" s="10"/>
      <c r="Z107" s="10"/>
      <c r="AA107" s="57"/>
    </row>
    <row r="108" spans="18:27" ht="15">
      <c r="R108" s="71"/>
      <c r="S108" s="32"/>
      <c r="T108" s="10"/>
      <c r="U108" s="30"/>
      <c r="V108" s="68"/>
      <c r="W108" s="26"/>
      <c r="X108" s="32"/>
      <c r="Y108" s="10"/>
      <c r="Z108" s="10"/>
      <c r="AA108" s="57"/>
    </row>
    <row r="109" spans="18:27" ht="15">
      <c r="R109" s="71"/>
      <c r="S109" s="32"/>
      <c r="T109" s="10"/>
      <c r="U109" s="30"/>
      <c r="V109" s="68"/>
      <c r="W109" s="26"/>
      <c r="X109" s="32"/>
      <c r="Y109" s="10"/>
      <c r="Z109" s="10"/>
      <c r="AA109" s="57"/>
    </row>
    <row r="110" spans="18:27" ht="15">
      <c r="R110" s="71"/>
      <c r="S110" s="32"/>
      <c r="T110" s="10"/>
      <c r="U110" s="30"/>
      <c r="V110" s="68"/>
      <c r="W110" s="26"/>
      <c r="X110" s="32"/>
      <c r="Y110" s="10"/>
      <c r="Z110" s="10"/>
      <c r="AA110" s="57"/>
    </row>
    <row r="111" spans="18:27" ht="15">
      <c r="R111" s="71"/>
      <c r="S111" s="32"/>
      <c r="T111" s="10"/>
      <c r="U111" s="30"/>
      <c r="V111" s="68"/>
      <c r="W111" s="26"/>
      <c r="X111" s="32"/>
      <c r="Y111" s="10"/>
      <c r="Z111" s="10"/>
      <c r="AA111" s="57"/>
    </row>
    <row r="112" spans="18:27" ht="15">
      <c r="R112" s="71"/>
      <c r="S112" s="32"/>
      <c r="T112" s="10"/>
      <c r="U112" s="30"/>
      <c r="V112" s="68"/>
      <c r="W112" s="26"/>
      <c r="X112" s="32"/>
      <c r="Y112" s="10"/>
      <c r="Z112" s="10"/>
      <c r="AA112" s="57"/>
    </row>
    <row r="113" spans="18:27" ht="15">
      <c r="R113" s="71"/>
      <c r="S113" s="32"/>
      <c r="T113" s="10"/>
      <c r="U113" s="10"/>
      <c r="V113" s="69"/>
      <c r="W113" s="26"/>
      <c r="X113" s="32"/>
      <c r="Y113" s="10"/>
      <c r="Z113" s="10"/>
      <c r="AA113" s="58"/>
    </row>
    <row r="114" spans="18:27" ht="16.5" thickBot="1">
      <c r="R114" s="22" t="s">
        <v>14</v>
      </c>
      <c r="S114" s="41">
        <f>SUM(S102:S113)</f>
        <v>718.43999999999994</v>
      </c>
      <c r="T114" s="23"/>
      <c r="U114" s="23"/>
      <c r="V114" s="34">
        <f>SUM(V102:V113)</f>
        <v>2085.41</v>
      </c>
      <c r="W114" s="27"/>
      <c r="X114" s="34">
        <f>SUM(X102:X113)</f>
        <v>0</v>
      </c>
      <c r="Y114" s="23"/>
      <c r="Z114" s="23"/>
      <c r="AA114" s="47">
        <f>SUM(AA102:AA113)</f>
        <v>56.137499999999996</v>
      </c>
    </row>
    <row r="115" spans="18:27">
      <c r="R115" s="70" t="s">
        <v>27</v>
      </c>
      <c r="S115" s="59"/>
      <c r="T115" s="59"/>
      <c r="U115" s="59"/>
      <c r="V115" s="59"/>
      <c r="W115" s="28"/>
      <c r="X115" s="59" t="s">
        <v>2</v>
      </c>
      <c r="Y115" s="59"/>
      <c r="Z115" s="59"/>
      <c r="AA115" s="60"/>
    </row>
    <row r="116" spans="18:27" ht="15">
      <c r="R116" s="71" t="s">
        <v>22</v>
      </c>
      <c r="S116" s="32">
        <v>239.48</v>
      </c>
      <c r="T116" s="10" t="s">
        <v>45</v>
      </c>
      <c r="U116" s="30">
        <v>44317</v>
      </c>
      <c r="V116" s="67">
        <f>D12-S116-S117-S118-S119-S120-S121-S122-S123-S124-S125-S126+F12+F12+F12-S116+F12+F12</f>
        <v>2085.41</v>
      </c>
      <c r="W116" s="26"/>
      <c r="X116" s="50"/>
      <c r="Y116" s="10"/>
      <c r="Z116" s="10"/>
      <c r="AA116" s="56">
        <f>L12-X116:X126+N12+N12+N12+N12+N12</f>
        <v>353.53000000000009</v>
      </c>
    </row>
    <row r="117" spans="18:27" ht="15">
      <c r="R117" s="71"/>
      <c r="S117" s="32">
        <v>239.48</v>
      </c>
      <c r="T117" s="10" t="s">
        <v>46</v>
      </c>
      <c r="U117" s="30">
        <v>44348</v>
      </c>
      <c r="V117" s="68"/>
      <c r="W117" s="26"/>
      <c r="X117" s="50"/>
      <c r="Y117" s="10"/>
      <c r="Z117" s="10"/>
      <c r="AA117" s="57"/>
    </row>
    <row r="118" spans="18:27" ht="15">
      <c r="R118" s="71"/>
      <c r="S118" s="32">
        <v>239.48</v>
      </c>
      <c r="T118" s="10" t="s">
        <v>46</v>
      </c>
      <c r="U118" s="30">
        <v>44378</v>
      </c>
      <c r="V118" s="68"/>
      <c r="W118" s="26"/>
      <c r="X118" s="50"/>
      <c r="Y118" s="10"/>
      <c r="Z118" s="10"/>
      <c r="AA118" s="57"/>
    </row>
    <row r="119" spans="18:27" ht="15">
      <c r="R119" s="71"/>
      <c r="S119" s="32"/>
      <c r="T119" s="10"/>
      <c r="U119" s="30"/>
      <c r="V119" s="68"/>
      <c r="W119" s="26"/>
      <c r="X119" s="50"/>
      <c r="Y119" s="10"/>
      <c r="Z119" s="10"/>
      <c r="AA119" s="57"/>
    </row>
    <row r="120" spans="18:27" ht="15">
      <c r="R120" s="71"/>
      <c r="S120" s="32"/>
      <c r="T120" s="10"/>
      <c r="U120" s="30"/>
      <c r="V120" s="68"/>
      <c r="W120" s="26"/>
      <c r="X120" s="50"/>
      <c r="Y120" s="10"/>
      <c r="Z120" s="10"/>
      <c r="AA120" s="57"/>
    </row>
    <row r="121" spans="18:27" ht="15">
      <c r="R121" s="71"/>
      <c r="S121" s="32"/>
      <c r="T121" s="10"/>
      <c r="U121" s="30"/>
      <c r="V121" s="68"/>
      <c r="W121" s="26"/>
      <c r="X121" s="50"/>
      <c r="Y121" s="10"/>
      <c r="Z121" s="10"/>
      <c r="AA121" s="57"/>
    </row>
    <row r="122" spans="18:27" ht="15">
      <c r="R122" s="71"/>
      <c r="S122" s="32"/>
      <c r="T122" s="10"/>
      <c r="U122" s="30"/>
      <c r="V122" s="68"/>
      <c r="W122" s="26"/>
      <c r="X122" s="50"/>
      <c r="Y122" s="10"/>
      <c r="Z122" s="10"/>
      <c r="AA122" s="57"/>
    </row>
    <row r="123" spans="18:27" ht="15">
      <c r="R123" s="71"/>
      <c r="S123" s="32"/>
      <c r="T123" s="10"/>
      <c r="U123" s="30"/>
      <c r="V123" s="68"/>
      <c r="W123" s="26"/>
      <c r="X123" s="50"/>
      <c r="Y123" s="10"/>
      <c r="Z123" s="10"/>
      <c r="AA123" s="57"/>
    </row>
    <row r="124" spans="18:27" ht="15">
      <c r="R124" s="71"/>
      <c r="S124" s="32"/>
      <c r="T124" s="10"/>
      <c r="U124" s="30"/>
      <c r="V124" s="68"/>
      <c r="W124" s="26"/>
      <c r="X124" s="50"/>
      <c r="Y124" s="10"/>
      <c r="Z124" s="10"/>
      <c r="AA124" s="57"/>
    </row>
    <row r="125" spans="18:27" ht="15">
      <c r="R125" s="71"/>
      <c r="S125" s="32"/>
      <c r="T125" s="10"/>
      <c r="U125" s="30"/>
      <c r="V125" s="68"/>
      <c r="W125" s="26"/>
      <c r="X125" s="50"/>
      <c r="Y125" s="10"/>
      <c r="Z125" s="10"/>
      <c r="AA125" s="57"/>
    </row>
    <row r="126" spans="18:27" ht="15">
      <c r="R126" s="71"/>
      <c r="S126" s="32"/>
      <c r="T126" s="10"/>
      <c r="U126" s="30"/>
      <c r="V126" s="68"/>
      <c r="W126" s="26"/>
      <c r="X126" s="50"/>
      <c r="Y126" s="10"/>
      <c r="Z126" s="10"/>
      <c r="AA126" s="57"/>
    </row>
    <row r="127" spans="18:27" ht="15">
      <c r="R127" s="71"/>
      <c r="S127" s="32"/>
      <c r="T127" s="10"/>
      <c r="U127" s="10"/>
      <c r="V127" s="69"/>
      <c r="W127" s="26"/>
      <c r="X127" s="50"/>
      <c r="Y127" s="10"/>
      <c r="Z127" s="10"/>
      <c r="AA127" s="58"/>
    </row>
    <row r="128" spans="18:27" ht="16.5" thickBot="1">
      <c r="R128" s="22" t="s">
        <v>14</v>
      </c>
      <c r="S128" s="41">
        <f>SUM(S116:S127)</f>
        <v>718.43999999999994</v>
      </c>
      <c r="T128" s="23"/>
      <c r="U128" s="23"/>
      <c r="V128" s="36">
        <f>SUM(V116:V127)</f>
        <v>2085.41</v>
      </c>
      <c r="W128" s="27"/>
      <c r="X128" s="51">
        <f>SUM(X116:X127)</f>
        <v>0</v>
      </c>
      <c r="Y128" s="23"/>
      <c r="Z128" s="23"/>
      <c r="AA128" s="47">
        <f>SUM(AA116:AA127)</f>
        <v>353.53000000000009</v>
      </c>
    </row>
    <row r="129" spans="18:27">
      <c r="R129" s="24"/>
      <c r="S129" s="37"/>
      <c r="T129" s="25"/>
      <c r="U129" s="25"/>
      <c r="V129" s="37"/>
      <c r="W129" s="25"/>
      <c r="X129" s="25"/>
      <c r="Y129" s="25"/>
      <c r="Z129" s="25"/>
      <c r="AA129" s="25"/>
    </row>
    <row r="130" spans="18:27" ht="35.25" customHeight="1">
      <c r="R130" s="39" t="s">
        <v>35</v>
      </c>
      <c r="S130" s="43">
        <f>SUM(S16+S30+S44+S58+S72+S86+S100+S114+S128)</f>
        <v>17524.05</v>
      </c>
      <c r="T130" s="25"/>
      <c r="U130" s="44" t="s">
        <v>36</v>
      </c>
      <c r="V130" s="43">
        <f>SUM(V16+V30+V44+V58+V72+V86+V100+V114+V128)</f>
        <v>63890.16</v>
      </c>
      <c r="W130" s="25"/>
      <c r="X130" s="43">
        <f>X16+X30+X44+X58+X72+X86+X100+X114+X128</f>
        <v>0</v>
      </c>
      <c r="Y130" s="52"/>
      <c r="Z130" s="53"/>
      <c r="AA130" s="43">
        <f>AA16+AA30+AA44+AA58+AA72+AA86+AA100+AA114+AA128</f>
        <v>3882.790833333333</v>
      </c>
    </row>
    <row r="131" spans="18:27">
      <c r="R131" s="24"/>
      <c r="S131" s="37"/>
      <c r="T131" s="25"/>
      <c r="U131" s="25"/>
      <c r="V131" s="37"/>
      <c r="W131" s="25"/>
      <c r="X131" s="52"/>
      <c r="Y131" s="52"/>
      <c r="Z131" s="52"/>
      <c r="AA131" s="52"/>
    </row>
    <row r="132" spans="18:27">
      <c r="R132" s="24"/>
      <c r="S132" s="37"/>
      <c r="T132" s="25"/>
      <c r="U132" s="25"/>
      <c r="V132" s="37"/>
      <c r="W132" s="25"/>
      <c r="X132" s="25"/>
      <c r="Y132" s="25"/>
      <c r="Z132" s="25"/>
      <c r="AA132" s="25"/>
    </row>
    <row r="133" spans="18:27">
      <c r="R133" s="24"/>
      <c r="S133" s="37"/>
      <c r="T133" s="25"/>
      <c r="U133" s="25"/>
      <c r="V133" s="37"/>
      <c r="W133" s="25"/>
      <c r="X133" s="25"/>
      <c r="Y133" s="25"/>
      <c r="Z133" s="25"/>
      <c r="AA133" s="25"/>
    </row>
    <row r="134" spans="18:27">
      <c r="R134" s="24"/>
      <c r="S134" s="37"/>
      <c r="T134" s="25"/>
      <c r="U134" s="25"/>
      <c r="V134" s="37"/>
      <c r="W134" s="25"/>
      <c r="X134" s="25"/>
      <c r="Y134" s="25"/>
      <c r="Z134" s="25"/>
      <c r="AA134" s="25"/>
    </row>
    <row r="135" spans="18:27">
      <c r="R135" s="24"/>
      <c r="S135" s="37"/>
      <c r="T135" s="25"/>
      <c r="U135" s="25"/>
      <c r="V135" s="37"/>
      <c r="W135" s="25"/>
      <c r="X135" s="25"/>
      <c r="Y135" s="25"/>
      <c r="Z135" s="25"/>
      <c r="AA135" s="25"/>
    </row>
    <row r="136" spans="18:27">
      <c r="R136" s="24"/>
      <c r="S136" s="37"/>
      <c r="T136" s="25"/>
      <c r="U136" s="25"/>
      <c r="V136" s="37"/>
      <c r="W136" s="25"/>
      <c r="X136" s="25"/>
      <c r="Y136" s="25"/>
      <c r="Z136" s="25"/>
      <c r="AA136" s="25"/>
    </row>
    <row r="137" spans="18:27">
      <c r="R137" s="24"/>
      <c r="S137" s="37"/>
      <c r="T137" s="25"/>
      <c r="U137" s="25"/>
      <c r="V137" s="37"/>
      <c r="W137" s="25"/>
      <c r="X137" s="25"/>
      <c r="Y137" s="25"/>
      <c r="Z137" s="25"/>
      <c r="AA137" s="25"/>
    </row>
    <row r="138" spans="18:27">
      <c r="R138" s="24"/>
      <c r="S138" s="37"/>
      <c r="T138" s="25"/>
      <c r="U138" s="25"/>
      <c r="V138" s="37"/>
      <c r="W138" s="25"/>
      <c r="X138" s="25"/>
      <c r="Y138" s="25"/>
      <c r="Z138" s="25"/>
      <c r="AA138" s="25"/>
    </row>
    <row r="139" spans="18:27">
      <c r="R139" s="24"/>
      <c r="S139" s="37"/>
      <c r="T139" s="25"/>
      <c r="U139" s="25"/>
      <c r="V139" s="37"/>
      <c r="W139" s="25"/>
      <c r="X139" s="25"/>
      <c r="Y139" s="25"/>
      <c r="Z139" s="25"/>
      <c r="AA139" s="25"/>
    </row>
    <row r="140" spans="18:27">
      <c r="R140" s="24"/>
      <c r="S140" s="37"/>
      <c r="T140" s="25"/>
      <c r="U140" s="25"/>
      <c r="V140" s="37"/>
      <c r="W140" s="25"/>
      <c r="X140" s="25"/>
      <c r="Y140" s="25"/>
      <c r="Z140" s="25"/>
      <c r="AA140" s="25"/>
    </row>
    <row r="141" spans="18:27">
      <c r="R141" s="24"/>
      <c r="S141" s="37"/>
      <c r="T141" s="25"/>
      <c r="U141" s="25"/>
      <c r="V141" s="37"/>
      <c r="W141" s="25"/>
      <c r="X141" s="25"/>
      <c r="Y141" s="25"/>
      <c r="Z141" s="25"/>
      <c r="AA141" s="25"/>
    </row>
    <row r="142" spans="18:27">
      <c r="R142" s="24"/>
      <c r="S142" s="37"/>
      <c r="T142" s="25"/>
      <c r="U142" s="25"/>
      <c r="V142" s="37"/>
      <c r="W142" s="25"/>
      <c r="X142" s="25"/>
      <c r="Y142" s="25"/>
      <c r="Z142" s="25"/>
      <c r="AA142" s="25"/>
    </row>
    <row r="143" spans="18:27">
      <c r="R143" s="24"/>
      <c r="S143" s="37"/>
      <c r="T143" s="25"/>
      <c r="U143" s="25"/>
      <c r="V143" s="37"/>
      <c r="W143" s="25"/>
      <c r="X143" s="25"/>
      <c r="Y143" s="25"/>
      <c r="Z143" s="25"/>
      <c r="AA143" s="25"/>
    </row>
    <row r="144" spans="18:27">
      <c r="R144" s="24"/>
      <c r="S144" s="37"/>
      <c r="T144" s="25"/>
      <c r="U144" s="25"/>
      <c r="V144" s="37"/>
      <c r="W144" s="25"/>
      <c r="X144" s="25"/>
      <c r="Y144" s="25"/>
      <c r="Z144" s="25"/>
      <c r="AA144" s="25"/>
    </row>
    <row r="145" spans="18:27">
      <c r="R145" s="24"/>
      <c r="S145" s="37"/>
      <c r="T145" s="25"/>
      <c r="U145" s="25"/>
      <c r="V145" s="37"/>
      <c r="W145" s="25"/>
      <c r="X145" s="25"/>
      <c r="Y145" s="25"/>
      <c r="Z145" s="25"/>
      <c r="AA145" s="25"/>
    </row>
    <row r="146" spans="18:27">
      <c r="R146" s="24"/>
      <c r="S146" s="37"/>
      <c r="T146" s="25"/>
      <c r="U146" s="25"/>
      <c r="V146" s="37"/>
      <c r="W146" s="25"/>
      <c r="X146" s="25"/>
      <c r="Y146" s="25"/>
      <c r="Z146" s="25"/>
      <c r="AA146" s="25"/>
    </row>
    <row r="147" spans="18:27">
      <c r="R147" s="24"/>
      <c r="S147" s="37"/>
      <c r="T147" s="25"/>
      <c r="U147" s="25"/>
      <c r="V147" s="37"/>
      <c r="W147" s="25"/>
      <c r="X147" s="25"/>
      <c r="Y147" s="25"/>
      <c r="Z147" s="25"/>
      <c r="AA147" s="25"/>
    </row>
    <row r="148" spans="18:27">
      <c r="R148" s="24"/>
      <c r="S148" s="37"/>
      <c r="T148" s="25"/>
      <c r="U148" s="25"/>
      <c r="V148" s="37"/>
      <c r="W148" s="25"/>
      <c r="X148" s="25"/>
      <c r="Y148" s="25"/>
      <c r="Z148" s="25"/>
      <c r="AA148" s="25"/>
    </row>
    <row r="149" spans="18:27">
      <c r="R149" s="24"/>
      <c r="S149" s="37"/>
      <c r="T149" s="25"/>
      <c r="U149" s="25"/>
      <c r="V149" s="37"/>
      <c r="W149" s="25"/>
      <c r="X149" s="25"/>
      <c r="Y149" s="25"/>
      <c r="Z149" s="25"/>
      <c r="AA149" s="25"/>
    </row>
    <row r="150" spans="18:27">
      <c r="R150" s="24"/>
      <c r="S150" s="37"/>
      <c r="T150" s="25"/>
      <c r="U150" s="25"/>
      <c r="V150" s="37"/>
      <c r="W150" s="25"/>
      <c r="X150" s="25"/>
      <c r="Y150" s="25"/>
      <c r="Z150" s="25"/>
      <c r="AA150" s="25"/>
    </row>
    <row r="151" spans="18:27">
      <c r="R151" s="24"/>
      <c r="S151" s="37"/>
      <c r="T151" s="25"/>
      <c r="U151" s="25"/>
      <c r="V151" s="37"/>
      <c r="W151" s="25"/>
      <c r="X151" s="25"/>
      <c r="Y151" s="25"/>
      <c r="Z151" s="25"/>
      <c r="AA151" s="25"/>
    </row>
    <row r="152" spans="18:27">
      <c r="R152" s="24"/>
      <c r="S152" s="37"/>
      <c r="T152" s="25"/>
      <c r="U152" s="25"/>
      <c r="V152" s="37"/>
      <c r="W152" s="25"/>
      <c r="X152" s="25"/>
      <c r="Y152" s="25"/>
      <c r="Z152" s="25"/>
      <c r="AA152" s="25"/>
    </row>
    <row r="153" spans="18:27">
      <c r="R153" s="24"/>
      <c r="S153" s="37"/>
      <c r="T153" s="25"/>
      <c r="U153" s="25"/>
      <c r="V153" s="37"/>
      <c r="W153" s="25"/>
      <c r="X153" s="25"/>
      <c r="Y153" s="25"/>
      <c r="Z153" s="25"/>
      <c r="AA153" s="25"/>
    </row>
    <row r="154" spans="18:27">
      <c r="R154" s="24"/>
      <c r="S154" s="37"/>
      <c r="T154" s="25"/>
      <c r="U154" s="25"/>
      <c r="V154" s="37"/>
      <c r="W154" s="25"/>
      <c r="X154" s="25"/>
      <c r="Y154" s="25"/>
      <c r="Z154" s="25"/>
      <c r="AA154" s="25"/>
    </row>
    <row r="155" spans="18:27">
      <c r="R155" s="24"/>
      <c r="S155" s="37"/>
      <c r="T155" s="25"/>
      <c r="U155" s="25"/>
      <c r="V155" s="37"/>
      <c r="W155" s="25"/>
      <c r="X155" s="25"/>
      <c r="Y155" s="25"/>
      <c r="Z155" s="25"/>
      <c r="AA155" s="25"/>
    </row>
    <row r="156" spans="18:27">
      <c r="R156" s="24"/>
      <c r="S156" s="37"/>
      <c r="T156" s="25"/>
      <c r="U156" s="25"/>
      <c r="V156" s="37"/>
      <c r="W156" s="25"/>
      <c r="X156" s="25"/>
      <c r="Y156" s="25"/>
      <c r="Z156" s="25"/>
      <c r="AA156" s="25"/>
    </row>
    <row r="157" spans="18:27">
      <c r="R157" s="24"/>
      <c r="S157" s="37"/>
      <c r="T157" s="25"/>
      <c r="U157" s="25"/>
      <c r="V157" s="37"/>
      <c r="W157" s="25"/>
      <c r="X157" s="25"/>
      <c r="Y157" s="25"/>
      <c r="Z157" s="25"/>
      <c r="AA157" s="25"/>
    </row>
    <row r="158" spans="18:27">
      <c r="R158" s="24"/>
      <c r="S158" s="37"/>
      <c r="T158" s="25"/>
      <c r="U158" s="25"/>
      <c r="V158" s="37"/>
      <c r="W158" s="25"/>
      <c r="X158" s="25"/>
      <c r="Y158" s="25"/>
      <c r="Z158" s="25"/>
      <c r="AA158" s="25"/>
    </row>
    <row r="159" spans="18:27">
      <c r="R159" s="24"/>
      <c r="S159" s="37"/>
      <c r="T159" s="25"/>
      <c r="U159" s="25"/>
      <c r="V159" s="37"/>
      <c r="W159" s="25"/>
      <c r="X159" s="25"/>
      <c r="Y159" s="25"/>
      <c r="Z159" s="25"/>
      <c r="AA159" s="25"/>
    </row>
    <row r="160" spans="18:27">
      <c r="R160" s="24"/>
      <c r="S160" s="37"/>
      <c r="T160" s="25"/>
      <c r="U160" s="25"/>
      <c r="V160" s="37"/>
      <c r="W160" s="25"/>
      <c r="X160" s="25"/>
      <c r="Y160" s="25"/>
      <c r="Z160" s="25"/>
      <c r="AA160" s="25"/>
    </row>
    <row r="161" spans="18:27">
      <c r="R161" s="24"/>
      <c r="S161" s="37"/>
      <c r="T161" s="25"/>
      <c r="U161" s="25"/>
      <c r="V161" s="37"/>
      <c r="W161" s="25"/>
      <c r="X161" s="25"/>
      <c r="Y161" s="25"/>
      <c r="Z161" s="25"/>
      <c r="AA161" s="25"/>
    </row>
    <row r="162" spans="18:27">
      <c r="R162" s="24"/>
      <c r="S162" s="37"/>
      <c r="T162" s="25"/>
      <c r="U162" s="25"/>
      <c r="V162" s="37"/>
      <c r="W162" s="25"/>
      <c r="X162" s="25"/>
      <c r="Y162" s="25"/>
      <c r="Z162" s="25"/>
      <c r="AA162" s="25"/>
    </row>
    <row r="163" spans="18:27">
      <c r="R163" s="24"/>
      <c r="S163" s="37"/>
      <c r="T163" s="25"/>
      <c r="U163" s="25"/>
      <c r="V163" s="37"/>
      <c r="W163" s="25"/>
      <c r="X163" s="25"/>
      <c r="Y163" s="25"/>
      <c r="Z163" s="25"/>
      <c r="AA163" s="25"/>
    </row>
    <row r="164" spans="18:27">
      <c r="R164" s="24"/>
      <c r="S164" s="37"/>
      <c r="T164" s="25"/>
      <c r="U164" s="25"/>
      <c r="V164" s="37"/>
      <c r="W164" s="25"/>
      <c r="X164" s="25"/>
      <c r="Y164" s="25"/>
      <c r="Z164" s="25"/>
      <c r="AA164" s="25"/>
    </row>
    <row r="165" spans="18:27">
      <c r="R165" s="24"/>
      <c r="S165" s="37"/>
      <c r="T165" s="25"/>
      <c r="U165" s="25"/>
      <c r="V165" s="37"/>
      <c r="W165" s="25"/>
      <c r="X165" s="25"/>
      <c r="Y165" s="25"/>
      <c r="Z165" s="25"/>
      <c r="AA165" s="25"/>
    </row>
    <row r="166" spans="18:27">
      <c r="R166" s="24"/>
      <c r="S166" s="37"/>
      <c r="T166" s="25"/>
      <c r="U166" s="25"/>
      <c r="V166" s="37"/>
      <c r="W166" s="25"/>
      <c r="X166" s="25"/>
      <c r="Y166" s="25"/>
      <c r="Z166" s="25"/>
      <c r="AA166" s="25"/>
    </row>
    <row r="167" spans="18:27">
      <c r="R167" s="24"/>
      <c r="S167" s="37"/>
      <c r="T167" s="25"/>
      <c r="U167" s="25"/>
      <c r="V167" s="37"/>
      <c r="W167" s="25"/>
      <c r="X167" s="25"/>
      <c r="Y167" s="25"/>
      <c r="Z167" s="25"/>
      <c r="AA167" s="25"/>
    </row>
    <row r="168" spans="18:27">
      <c r="R168" s="24"/>
      <c r="S168" s="37"/>
      <c r="T168" s="25"/>
      <c r="U168" s="25"/>
      <c r="V168" s="37"/>
      <c r="W168" s="25"/>
      <c r="X168" s="25"/>
      <c r="Y168" s="25"/>
      <c r="Z168" s="25"/>
      <c r="AA168" s="25"/>
    </row>
    <row r="169" spans="18:27">
      <c r="R169" s="24"/>
      <c r="S169" s="37"/>
      <c r="T169" s="25"/>
      <c r="U169" s="25"/>
      <c r="V169" s="37"/>
      <c r="W169" s="25"/>
      <c r="X169" s="25"/>
      <c r="Y169" s="25"/>
      <c r="Z169" s="25"/>
      <c r="AA169" s="25"/>
    </row>
    <row r="170" spans="18:27">
      <c r="R170" s="24"/>
      <c r="S170" s="37"/>
      <c r="T170" s="25"/>
      <c r="U170" s="25"/>
      <c r="V170" s="37"/>
      <c r="W170" s="25"/>
      <c r="X170" s="25"/>
      <c r="Y170" s="25"/>
      <c r="Z170" s="25"/>
      <c r="AA170" s="25"/>
    </row>
    <row r="171" spans="18:27">
      <c r="R171" s="24"/>
      <c r="S171" s="37"/>
      <c r="T171" s="25"/>
      <c r="U171" s="25"/>
      <c r="V171" s="37"/>
      <c r="W171" s="25"/>
      <c r="X171" s="25"/>
      <c r="Y171" s="25"/>
      <c r="Z171" s="25"/>
      <c r="AA171" s="25"/>
    </row>
    <row r="172" spans="18:27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>
      <c r="R174" s="24"/>
      <c r="S174" s="37"/>
      <c r="T174" s="25"/>
      <c r="U174" s="25"/>
      <c r="V174" s="37"/>
      <c r="W174" s="25"/>
      <c r="X174" s="25"/>
      <c r="Y174" s="25"/>
      <c r="Z174" s="25"/>
      <c r="AA174" s="25"/>
    </row>
    <row r="175" spans="18:27">
      <c r="R175" s="24"/>
      <c r="S175" s="37"/>
      <c r="T175" s="25"/>
      <c r="U175" s="25"/>
      <c r="V175" s="37"/>
      <c r="W175" s="25"/>
      <c r="X175" s="25"/>
      <c r="Y175" s="25"/>
      <c r="Z175" s="25"/>
      <c r="AA175" s="25"/>
    </row>
    <row r="176" spans="18:27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>
      <c r="R178" s="24"/>
      <c r="S178" s="37"/>
      <c r="T178" s="25"/>
      <c r="U178" s="25"/>
      <c r="V178" s="37"/>
      <c r="W178" s="25"/>
      <c r="X178" s="25"/>
      <c r="Y178" s="25"/>
      <c r="Z178" s="25"/>
      <c r="AA178" s="25"/>
    </row>
    <row r="179" spans="18:27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</sheetData>
  <mergeCells count="49">
    <mergeCell ref="R74:R85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73:V73"/>
    <mergeCell ref="X73:AA73"/>
    <mergeCell ref="R59:V59"/>
    <mergeCell ref="X59:AA59"/>
    <mergeCell ref="R60:R71"/>
    <mergeCell ref="V88:V99"/>
    <mergeCell ref="V102:V113"/>
    <mergeCell ref="V116:V127"/>
    <mergeCell ref="V18:V29"/>
    <mergeCell ref="V32:V43"/>
    <mergeCell ref="V46:V57"/>
    <mergeCell ref="V60:V71"/>
    <mergeCell ref="V74:V85"/>
    <mergeCell ref="R115:V115"/>
    <mergeCell ref="R116:R127"/>
    <mergeCell ref="R88:R99"/>
    <mergeCell ref="R102:R113"/>
    <mergeCell ref="R101:V101"/>
    <mergeCell ref="R46:R57"/>
    <mergeCell ref="R45:V45"/>
    <mergeCell ref="R87:V87"/>
    <mergeCell ref="AA116:AA127"/>
    <mergeCell ref="AA46:AA57"/>
    <mergeCell ref="AA60:AA71"/>
    <mergeCell ref="AA74:AA85"/>
    <mergeCell ref="AA88:AA99"/>
    <mergeCell ref="AA102:AA113"/>
    <mergeCell ref="X115:AA115"/>
    <mergeCell ref="X101:AA101"/>
    <mergeCell ref="X87:AA8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2022-09-01T09:59:20Z</dcterms:modified>
</cp:coreProperties>
</file>