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700"/>
  </bookViews>
  <sheets>
    <sheet name="red.rad-žen.orfg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16" i="1"/>
  <c r="AA102"/>
  <c r="AA88"/>
  <c r="AA74"/>
  <c r="AA60"/>
  <c r="AA46"/>
  <c r="AA32"/>
  <c r="AA18"/>
  <c r="AA4"/>
  <c r="V116"/>
  <c r="V102"/>
  <c r="V88"/>
  <c r="V74"/>
  <c r="V60"/>
  <c r="V46"/>
  <c r="V32"/>
  <c r="V18"/>
  <c r="V4"/>
  <c r="N13" l="1"/>
  <c r="L13"/>
  <c r="D13"/>
  <c r="E13"/>
  <c r="S30"/>
  <c r="AA128" l="1"/>
  <c r="X128"/>
  <c r="S128"/>
  <c r="AA114"/>
  <c r="X114"/>
  <c r="S114"/>
  <c r="AA100"/>
  <c r="X100"/>
  <c r="S100"/>
  <c r="AA86"/>
  <c r="X86"/>
  <c r="S86"/>
  <c r="AA72"/>
  <c r="X72"/>
  <c r="S72"/>
  <c r="F5"/>
  <c r="F6"/>
  <c r="F7"/>
  <c r="F8"/>
  <c r="F9"/>
  <c r="F10"/>
  <c r="F11"/>
  <c r="F12"/>
  <c r="F4"/>
  <c r="M13"/>
  <c r="F13" l="1"/>
  <c r="V114"/>
  <c r="V86"/>
  <c r="V128"/>
  <c r="V100"/>
  <c r="V72"/>
  <c r="AA58"/>
  <c r="X58"/>
  <c r="V58"/>
  <c r="S58"/>
  <c r="AA44"/>
  <c r="X44"/>
  <c r="V44"/>
  <c r="S44"/>
  <c r="AA30"/>
  <c r="X30"/>
  <c r="V30"/>
  <c r="AA16"/>
  <c r="X16"/>
  <c r="V16"/>
  <c r="S16"/>
  <c r="J13"/>
  <c r="B13"/>
  <c r="X130" l="1"/>
  <c r="AA130"/>
  <c r="V130"/>
  <c r="S130"/>
</calcChain>
</file>

<file path=xl/sharedStrings.xml><?xml version="1.0" encoding="utf-8"?>
<sst xmlns="http://schemas.openxmlformats.org/spreadsheetml/2006/main" count="170" uniqueCount="52">
  <si>
    <t>UPLATE:</t>
  </si>
  <si>
    <t xml:space="preserve">REDAVAN RAD </t>
  </si>
  <si>
    <t>ŽENSKE ORGANIZACIJE</t>
  </si>
  <si>
    <t>Broj mandata</t>
  </si>
  <si>
    <t>Broj žiro računa</t>
  </si>
  <si>
    <t xml:space="preserve">mjesečni iznos </t>
  </si>
  <si>
    <t>Broj osoba manje zastupljenog pola</t>
  </si>
  <si>
    <t xml:space="preserve">Iznos 
uplate </t>
  </si>
  <si>
    <t>datum uplate</t>
  </si>
  <si>
    <t xml:space="preserve"> period na koji se odnosi plaćanje</t>
  </si>
  <si>
    <t>DPS</t>
  </si>
  <si>
    <t>SNP</t>
  </si>
  <si>
    <t>SD</t>
  </si>
  <si>
    <t>UKUPNO:</t>
  </si>
  <si>
    <t>Ukupno:</t>
  </si>
  <si>
    <t>Iznos neizmirenih obaveza na dan 31.12.2020</t>
  </si>
  <si>
    <t xml:space="preserve">Iznos neizmerenih obaveza </t>
  </si>
  <si>
    <t>B E R A N E</t>
  </si>
  <si>
    <t>NSD</t>
  </si>
  <si>
    <t>PZP</t>
  </si>
  <si>
    <t>SS</t>
  </si>
  <si>
    <t>DNP</t>
  </si>
  <si>
    <t>DEMOKRATE</t>
  </si>
  <si>
    <t>BS</t>
  </si>
  <si>
    <t>530-28710-19</t>
  </si>
  <si>
    <t>530-28617-07</t>
  </si>
  <si>
    <t>520-41150-09</t>
  </si>
  <si>
    <t>520-34754-88</t>
  </si>
  <si>
    <t xml:space="preserve">REDOVAN RAD </t>
  </si>
  <si>
    <t>530-10320-93</t>
  </si>
  <si>
    <t>510-101306-23</t>
  </si>
  <si>
    <t>520-38854-10</t>
  </si>
  <si>
    <t>520-10853-11</t>
  </si>
  <si>
    <t>520-15243-33</t>
  </si>
  <si>
    <t>530-26421-96</t>
  </si>
  <si>
    <t>520-39025-79</t>
  </si>
  <si>
    <t>UKUPNO UPLAĆENO</t>
  </si>
  <si>
    <t>UKUPNO NEIZMIRENA</t>
  </si>
  <si>
    <t>Iznos neizmirenih obaveza na dan 31.12.2021</t>
  </si>
  <si>
    <t>Ukupne obaveze za 2021</t>
  </si>
  <si>
    <t>24.03.2021</t>
  </si>
  <si>
    <t xml:space="preserve"> </t>
  </si>
  <si>
    <t>16.06.2021</t>
  </si>
  <si>
    <t>510-1816-24</t>
  </si>
  <si>
    <t>510-1072-25</t>
  </si>
  <si>
    <t>520-34755-85</t>
  </si>
  <si>
    <t>510-205506-54</t>
  </si>
  <si>
    <t>23.07.2021</t>
  </si>
  <si>
    <t>I-VI/2020</t>
  </si>
  <si>
    <t>19.08.2021</t>
  </si>
  <si>
    <t>14.09.2021</t>
  </si>
  <si>
    <t>VII-XII/2020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</si>
</sst>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mbria"/>
      <family val="1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name val="Cambria"/>
      <family val="1"/>
    </font>
    <font>
      <sz val="12"/>
      <color theme="1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Border="1"/>
    <xf numFmtId="0" fontId="1" fillId="0" borderId="0" xfId="0" applyFont="1"/>
    <xf numFmtId="0" fontId="4" fillId="2" borderId="0" xfId="0" applyFont="1" applyFill="1" applyBorder="1"/>
    <xf numFmtId="0" fontId="4" fillId="3" borderId="15" xfId="0" applyFont="1" applyFill="1" applyBorder="1"/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3" borderId="9" xfId="0" applyFont="1" applyFill="1" applyBorder="1"/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/>
    <xf numFmtId="0" fontId="5" fillId="3" borderId="18" xfId="0" applyFont="1" applyFill="1" applyBorder="1"/>
    <xf numFmtId="0" fontId="5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4" fontId="5" fillId="0" borderId="19" xfId="0" applyNumberFormat="1" applyFont="1" applyBorder="1" applyAlignment="1">
      <alignment vertical="center"/>
    </xf>
    <xf numFmtId="0" fontId="4" fillId="2" borderId="20" xfId="0" applyFont="1" applyFill="1" applyBorder="1"/>
    <xf numFmtId="0" fontId="5" fillId="3" borderId="19" xfId="0" applyFont="1" applyFill="1" applyBorder="1" applyAlignment="1">
      <alignment horizontal="left" vertical="center"/>
    </xf>
    <xf numFmtId="0" fontId="6" fillId="0" borderId="9" xfId="0" applyFont="1" applyBorder="1" applyAlignment="1">
      <alignment horizontal="right" vertical="center"/>
    </xf>
    <xf numFmtId="4" fontId="4" fillId="0" borderId="9" xfId="0" applyNumberFormat="1" applyFont="1" applyBorder="1" applyAlignment="1">
      <alignment horizontal="right" vertical="center"/>
    </xf>
    <xf numFmtId="2" fontId="6" fillId="0" borderId="9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0" fontId="7" fillId="3" borderId="15" xfId="0" applyFont="1" applyFill="1" applyBorder="1"/>
    <xf numFmtId="0" fontId="3" fillId="3" borderId="16" xfId="0" applyFont="1" applyFill="1" applyBorder="1" applyAlignment="1">
      <alignment horizontal="center" vertical="center"/>
    </xf>
    <xf numFmtId="0" fontId="4" fillId="3" borderId="22" xfId="0" applyFont="1" applyFill="1" applyBorder="1"/>
    <xf numFmtId="0" fontId="3" fillId="3" borderId="18" xfId="0" applyFont="1" applyFill="1" applyBorder="1" applyAlignment="1">
      <alignment horizontal="center" vertical="center"/>
    </xf>
    <xf numFmtId="0" fontId="4" fillId="3" borderId="19" xfId="0" applyFont="1" applyFill="1" applyBorder="1"/>
    <xf numFmtId="0" fontId="7" fillId="0" borderId="0" xfId="0" applyFont="1"/>
    <xf numFmtId="0" fontId="4" fillId="0" borderId="0" xfId="0" applyFont="1"/>
    <xf numFmtId="0" fontId="4" fillId="2" borderId="25" xfId="0" applyFont="1" applyFill="1" applyBorder="1" applyAlignment="1"/>
    <xf numFmtId="0" fontId="4" fillId="2" borderId="28" xfId="0" applyFont="1" applyFill="1" applyBorder="1" applyAlignment="1"/>
    <xf numFmtId="0" fontId="4" fillId="2" borderId="24" xfId="0" applyFont="1" applyFill="1" applyBorder="1" applyAlignment="1"/>
    <xf numFmtId="4" fontId="4" fillId="0" borderId="9" xfId="0" applyNumberFormat="1" applyFont="1" applyBorder="1" applyAlignment="1">
      <alignment horizontal="center" vertical="center"/>
    </xf>
    <xf numFmtId="17" fontId="4" fillId="0" borderId="9" xfId="0" applyNumberFormat="1" applyFont="1" applyBorder="1"/>
    <xf numFmtId="0" fontId="8" fillId="0" borderId="9" xfId="0" applyFont="1" applyFill="1" applyBorder="1" applyAlignment="1">
      <alignment horizontal="center" vertical="center" wrapText="1"/>
    </xf>
    <xf numFmtId="4" fontId="4" fillId="0" borderId="9" xfId="0" applyNumberFormat="1" applyFont="1" applyBorder="1"/>
    <xf numFmtId="4" fontId="4" fillId="0" borderId="9" xfId="0" applyNumberFormat="1" applyFont="1" applyFill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 vertical="center"/>
    </xf>
    <xf numFmtId="4" fontId="5" fillId="3" borderId="22" xfId="0" applyNumberFormat="1" applyFont="1" applyFill="1" applyBorder="1" applyAlignment="1">
      <alignment horizontal="center" vertical="center"/>
    </xf>
    <xf numFmtId="4" fontId="5" fillId="3" borderId="26" xfId="0" applyNumberFormat="1" applyFont="1" applyFill="1" applyBorder="1" applyAlignment="1">
      <alignment horizontal="center" vertical="center"/>
    </xf>
    <xf numFmtId="4" fontId="4" fillId="0" borderId="0" xfId="0" applyNumberFormat="1" applyFont="1"/>
    <xf numFmtId="4" fontId="0" fillId="0" borderId="0" xfId="0" applyNumberFormat="1"/>
    <xf numFmtId="0" fontId="3" fillId="0" borderId="0" xfId="0" applyFont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/>
    </xf>
    <xf numFmtId="4" fontId="5" fillId="3" borderId="22" xfId="0" applyNumberFormat="1" applyFont="1" applyFill="1" applyBorder="1" applyAlignment="1">
      <alignment horizontal="center"/>
    </xf>
    <xf numFmtId="4" fontId="5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0" fontId="5" fillId="0" borderId="19" xfId="0" applyFont="1" applyBorder="1"/>
    <xf numFmtId="4" fontId="4" fillId="0" borderId="10" xfId="0" applyNumberFormat="1" applyFont="1" applyBorder="1"/>
    <xf numFmtId="4" fontId="5" fillId="0" borderId="21" xfId="0" applyNumberFormat="1" applyFont="1" applyBorder="1"/>
    <xf numFmtId="4" fontId="5" fillId="3" borderId="21" xfId="0" applyNumberFormat="1" applyFont="1" applyFill="1" applyBorder="1" applyAlignment="1">
      <alignment horizontal="center" vertical="center"/>
    </xf>
    <xf numFmtId="4" fontId="5" fillId="3" borderId="23" xfId="0" applyNumberFormat="1" applyFont="1" applyFill="1" applyBorder="1" applyAlignment="1">
      <alignment horizontal="center" vertical="center"/>
    </xf>
    <xf numFmtId="4" fontId="4" fillId="0" borderId="19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14" fontId="4" fillId="0" borderId="9" xfId="0" applyNumberFormat="1" applyFont="1" applyBorder="1"/>
    <xf numFmtId="4" fontId="4" fillId="0" borderId="13" xfId="0" applyNumberFormat="1" applyFont="1" applyBorder="1"/>
    <xf numFmtId="4" fontId="5" fillId="3" borderId="2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4" fontId="4" fillId="0" borderId="23" xfId="0" applyNumberFormat="1" applyFont="1" applyBorder="1" applyAlignment="1">
      <alignment horizontal="center" vertical="center" wrapText="1"/>
    </xf>
    <xf numFmtId="4" fontId="4" fillId="0" borderId="39" xfId="0" applyNumberFormat="1" applyFont="1" applyBorder="1" applyAlignment="1">
      <alignment horizontal="center" vertical="center" wrapText="1"/>
    </xf>
    <xf numFmtId="4" fontId="4" fillId="0" borderId="40" xfId="0" applyNumberFormat="1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4" fontId="4" fillId="0" borderId="22" xfId="0" applyNumberFormat="1" applyFont="1" applyBorder="1" applyAlignment="1">
      <alignment horizontal="center" vertical="center"/>
    </xf>
    <xf numFmtId="4" fontId="4" fillId="0" borderId="25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textRotation="90"/>
    </xf>
    <xf numFmtId="0" fontId="7" fillId="3" borderId="17" xfId="0" applyFont="1" applyFill="1" applyBorder="1" applyAlignment="1">
      <alignment horizontal="center" vertical="center" textRotation="90"/>
    </xf>
    <xf numFmtId="0" fontId="7" fillId="3" borderId="7" xfId="0" applyFont="1" applyFill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23"/>
  <sheetViews>
    <sheetView tabSelected="1" topLeftCell="H1" zoomScale="73" zoomScaleNormal="73" workbookViewId="0">
      <selection activeCell="AA138" sqref="AA138"/>
    </sheetView>
  </sheetViews>
  <sheetFormatPr defaultRowHeight="15.75"/>
  <cols>
    <col min="1" max="1" width="13.42578125" customWidth="1"/>
    <col min="2" max="2" width="9.7109375" customWidth="1"/>
    <col min="3" max="3" width="20.42578125" customWidth="1"/>
    <col min="4" max="4" width="15.5703125" customWidth="1"/>
    <col min="5" max="5" width="14.7109375" customWidth="1"/>
    <col min="6" max="6" width="13.28515625" customWidth="1"/>
    <col min="7" max="7" width="13.85546875" customWidth="1"/>
    <col min="8" max="8" width="5" customWidth="1"/>
    <col min="9" max="9" width="14" customWidth="1"/>
    <col min="11" max="12" width="17.42578125" customWidth="1"/>
    <col min="13" max="13" width="14.42578125" customWidth="1"/>
    <col min="14" max="14" width="9.85546875" customWidth="1"/>
    <col min="15" max="15" width="16.140625" customWidth="1"/>
    <col min="18" max="18" width="15" style="2" customWidth="1"/>
    <col min="19" max="19" width="14.140625" style="40" customWidth="1"/>
    <col min="20" max="20" width="12.7109375" customWidth="1"/>
    <col min="21" max="21" width="15.7109375" customWidth="1"/>
    <col min="22" max="22" width="14.7109375" style="40" customWidth="1"/>
    <col min="23" max="23" width="3.7109375" customWidth="1"/>
    <col min="24" max="25" width="12" customWidth="1"/>
    <col min="26" max="26" width="13.42578125" customWidth="1"/>
    <col min="27" max="27" width="14.28515625" customWidth="1"/>
  </cols>
  <sheetData>
    <row r="1" spans="1:27" ht="26.25" customHeight="1" thickBot="1">
      <c r="A1" s="85" t="s">
        <v>17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7"/>
      <c r="R1" s="88" t="s">
        <v>0</v>
      </c>
      <c r="S1" s="89"/>
      <c r="T1" s="89"/>
      <c r="U1" s="89"/>
      <c r="V1" s="89"/>
      <c r="W1" s="89"/>
      <c r="X1" s="89"/>
      <c r="Y1" s="89"/>
      <c r="Z1" s="89"/>
      <c r="AA1" s="90"/>
    </row>
    <row r="2" spans="1:27" ht="22.5" customHeight="1">
      <c r="A2" s="91" t="s">
        <v>28</v>
      </c>
      <c r="B2" s="92"/>
      <c r="C2" s="92"/>
      <c r="D2" s="92"/>
      <c r="E2" s="92"/>
      <c r="F2" s="92"/>
      <c r="G2" s="92"/>
      <c r="H2" s="3"/>
      <c r="I2" s="93" t="s">
        <v>2</v>
      </c>
      <c r="J2" s="93"/>
      <c r="K2" s="93"/>
      <c r="L2" s="93"/>
      <c r="M2" s="93"/>
      <c r="N2" s="93"/>
      <c r="O2" s="94"/>
      <c r="R2" s="78" t="s">
        <v>28</v>
      </c>
      <c r="S2" s="65"/>
      <c r="T2" s="65"/>
      <c r="U2" s="65"/>
      <c r="V2" s="79"/>
      <c r="W2" s="30"/>
      <c r="X2" s="64" t="s">
        <v>2</v>
      </c>
      <c r="Y2" s="65"/>
      <c r="Z2" s="65"/>
      <c r="AA2" s="66"/>
    </row>
    <row r="3" spans="1:27" ht="71.25">
      <c r="A3" s="4"/>
      <c r="B3" s="5" t="s">
        <v>3</v>
      </c>
      <c r="C3" s="5" t="s">
        <v>4</v>
      </c>
      <c r="D3" s="5" t="s">
        <v>15</v>
      </c>
      <c r="E3" s="6" t="s">
        <v>39</v>
      </c>
      <c r="F3" s="6" t="s">
        <v>5</v>
      </c>
      <c r="G3" s="5" t="s">
        <v>38</v>
      </c>
      <c r="H3" s="3"/>
      <c r="I3" s="7"/>
      <c r="J3" s="33" t="s">
        <v>6</v>
      </c>
      <c r="K3" s="5" t="s">
        <v>4</v>
      </c>
      <c r="L3" s="5" t="s">
        <v>15</v>
      </c>
      <c r="M3" s="6" t="s">
        <v>39</v>
      </c>
      <c r="N3" s="6" t="s">
        <v>5</v>
      </c>
      <c r="O3" s="8" t="s">
        <v>38</v>
      </c>
      <c r="R3" s="21"/>
      <c r="S3" s="42" t="s">
        <v>7</v>
      </c>
      <c r="T3" s="6" t="s">
        <v>8</v>
      </c>
      <c r="U3" s="6" t="s">
        <v>9</v>
      </c>
      <c r="V3" s="35" t="s">
        <v>16</v>
      </c>
      <c r="W3" s="28"/>
      <c r="X3" s="6" t="s">
        <v>7</v>
      </c>
      <c r="Y3" s="6" t="s">
        <v>8</v>
      </c>
      <c r="Z3" s="6" t="s">
        <v>9</v>
      </c>
      <c r="AA3" s="8" t="s">
        <v>16</v>
      </c>
    </row>
    <row r="4" spans="1:27" ht="18" customHeight="1">
      <c r="A4" s="4" t="s">
        <v>11</v>
      </c>
      <c r="B4" s="9">
        <v>6</v>
      </c>
      <c r="C4" s="9" t="s">
        <v>29</v>
      </c>
      <c r="D4" s="31">
        <v>7316.23</v>
      </c>
      <c r="E4" s="18">
        <v>13105.9</v>
      </c>
      <c r="F4" s="18">
        <f>SUM(E4/12)</f>
        <v>1092.1583333333333</v>
      </c>
      <c r="G4" s="10"/>
      <c r="H4" s="3"/>
      <c r="I4" s="4" t="s">
        <v>11</v>
      </c>
      <c r="J4" s="9">
        <v>3</v>
      </c>
      <c r="K4" s="9" t="s">
        <v>24</v>
      </c>
      <c r="L4" s="53">
        <v>1124.45</v>
      </c>
      <c r="M4" s="17">
        <v>1042.42</v>
      </c>
      <c r="N4" s="18">
        <v>86.87</v>
      </c>
      <c r="O4" s="48"/>
      <c r="R4" s="82" t="s">
        <v>11</v>
      </c>
      <c r="S4" s="34">
        <v>1045.17</v>
      </c>
      <c r="T4" s="10" t="s">
        <v>40</v>
      </c>
      <c r="U4" s="32">
        <v>43983</v>
      </c>
      <c r="V4" s="70">
        <f>D4+F4+F4+F4-S4-S5+F4+F4+F4+F4+F4-S6-S7-S8-S9+F4</f>
        <v>10874.634999999995</v>
      </c>
      <c r="W4" s="28"/>
      <c r="X4" s="34">
        <v>562.20000000000005</v>
      </c>
      <c r="Y4" s="10" t="s">
        <v>47</v>
      </c>
      <c r="Z4" s="54" t="s">
        <v>48</v>
      </c>
      <c r="AA4" s="59">
        <f>L4+N4+N4+N4+N4+N4+N4+N4-X4+N4-X5+N4</f>
        <v>781.87999999999954</v>
      </c>
    </row>
    <row r="5" spans="1:27" ht="18" customHeight="1">
      <c r="A5" s="4" t="s">
        <v>18</v>
      </c>
      <c r="B5" s="9">
        <v>5</v>
      </c>
      <c r="C5" s="9" t="s">
        <v>30</v>
      </c>
      <c r="D5" s="31">
        <v>6262.01</v>
      </c>
      <c r="E5" s="18">
        <v>10522.64</v>
      </c>
      <c r="F5" s="18">
        <f t="shared" ref="F5:F12" si="0">SUM(E5/12)</f>
        <v>876.88666666666666</v>
      </c>
      <c r="G5" s="10"/>
      <c r="H5" s="3"/>
      <c r="I5" s="4" t="s">
        <v>18</v>
      </c>
      <c r="J5" s="9">
        <v>2</v>
      </c>
      <c r="K5" s="9" t="s">
        <v>27</v>
      </c>
      <c r="L5" s="53">
        <v>937.04</v>
      </c>
      <c r="M5" s="17">
        <v>868.69</v>
      </c>
      <c r="N5" s="18">
        <v>72.39</v>
      </c>
      <c r="O5" s="48"/>
      <c r="R5" s="83"/>
      <c r="S5" s="34">
        <v>1045.17</v>
      </c>
      <c r="T5" s="10" t="s">
        <v>40</v>
      </c>
      <c r="U5" s="32">
        <v>44013</v>
      </c>
      <c r="V5" s="71"/>
      <c r="W5" s="28"/>
      <c r="X5" s="34">
        <v>562.20000000000005</v>
      </c>
      <c r="Y5" s="10" t="s">
        <v>50</v>
      </c>
      <c r="Z5" s="54" t="s">
        <v>51</v>
      </c>
      <c r="AA5" s="60"/>
    </row>
    <row r="6" spans="1:27" ht="18" customHeight="1">
      <c r="A6" s="4" t="s">
        <v>19</v>
      </c>
      <c r="B6" s="9">
        <v>1</v>
      </c>
      <c r="C6" s="9" t="s">
        <v>34</v>
      </c>
      <c r="D6" s="31">
        <v>2070.87</v>
      </c>
      <c r="E6" s="18">
        <v>2873.71</v>
      </c>
      <c r="F6" s="18">
        <f t="shared" si="0"/>
        <v>239.47583333333333</v>
      </c>
      <c r="G6" s="10"/>
      <c r="H6" s="3"/>
      <c r="I6" s="4" t="s">
        <v>19</v>
      </c>
      <c r="J6" s="9"/>
      <c r="K6" s="9" t="s">
        <v>25</v>
      </c>
      <c r="L6" s="53">
        <v>187.41</v>
      </c>
      <c r="M6" s="17">
        <v>173.74</v>
      </c>
      <c r="N6" s="18">
        <v>14.48</v>
      </c>
      <c r="O6" s="48"/>
      <c r="R6" s="83"/>
      <c r="S6" s="34">
        <v>1045.17</v>
      </c>
      <c r="T6" s="10" t="s">
        <v>42</v>
      </c>
      <c r="U6" s="32">
        <v>44044</v>
      </c>
      <c r="V6" s="71"/>
      <c r="W6" s="28"/>
      <c r="X6" s="34"/>
      <c r="Y6" s="10"/>
      <c r="Z6" s="10"/>
      <c r="AA6" s="60"/>
    </row>
    <row r="7" spans="1:27" ht="18" customHeight="1">
      <c r="A7" s="4" t="s">
        <v>20</v>
      </c>
      <c r="B7" s="9">
        <v>1</v>
      </c>
      <c r="C7" s="9" t="s">
        <v>33</v>
      </c>
      <c r="D7" s="31">
        <v>9020.6</v>
      </c>
      <c r="E7" s="18">
        <v>2873.71</v>
      </c>
      <c r="F7" s="18">
        <f t="shared" si="0"/>
        <v>239.47583333333333</v>
      </c>
      <c r="G7" s="10"/>
      <c r="H7" s="3"/>
      <c r="I7" s="4" t="s">
        <v>20</v>
      </c>
      <c r="J7" s="9"/>
      <c r="K7" s="9"/>
      <c r="L7" s="53">
        <v>187.41</v>
      </c>
      <c r="M7" s="17">
        <v>173.74</v>
      </c>
      <c r="N7" s="18">
        <v>14.48</v>
      </c>
      <c r="O7" s="48"/>
      <c r="R7" s="83"/>
      <c r="S7" s="34">
        <v>1045.17</v>
      </c>
      <c r="T7" s="10" t="s">
        <v>47</v>
      </c>
      <c r="U7" s="32">
        <v>44075</v>
      </c>
      <c r="V7" s="71"/>
      <c r="W7" s="28"/>
      <c r="X7" s="34"/>
      <c r="Y7" s="10"/>
      <c r="Z7" s="10"/>
      <c r="AA7" s="60"/>
    </row>
    <row r="8" spans="1:27" ht="18" customHeight="1">
      <c r="A8" s="4" t="s">
        <v>10</v>
      </c>
      <c r="B8" s="9">
        <v>15</v>
      </c>
      <c r="C8" s="9" t="s">
        <v>44</v>
      </c>
      <c r="D8" s="31">
        <v>16767.38</v>
      </c>
      <c r="E8" s="18">
        <v>27024.38</v>
      </c>
      <c r="F8" s="18">
        <f t="shared" si="0"/>
        <v>2252.0316666666668</v>
      </c>
      <c r="G8" s="10"/>
      <c r="H8" s="3"/>
      <c r="I8" s="4" t="s">
        <v>10</v>
      </c>
      <c r="J8" s="9">
        <v>5</v>
      </c>
      <c r="K8" s="9" t="s">
        <v>43</v>
      </c>
      <c r="L8" s="53">
        <v>2315.04</v>
      </c>
      <c r="M8" s="18">
        <v>2146.16</v>
      </c>
      <c r="N8" s="18">
        <v>178.85</v>
      </c>
      <c r="O8" s="48"/>
      <c r="R8" s="83"/>
      <c r="S8" s="34">
        <v>1045.17</v>
      </c>
      <c r="T8" s="10" t="s">
        <v>49</v>
      </c>
      <c r="U8" s="32">
        <v>44105</v>
      </c>
      <c r="V8" s="71"/>
      <c r="W8" s="28"/>
      <c r="X8" s="34"/>
      <c r="Y8" s="10"/>
      <c r="Z8" s="10"/>
      <c r="AA8" s="60"/>
    </row>
    <row r="9" spans="1:27" ht="18" customHeight="1">
      <c r="A9" s="4" t="s">
        <v>21</v>
      </c>
      <c r="B9" s="9">
        <v>1</v>
      </c>
      <c r="C9" s="9" t="s">
        <v>45</v>
      </c>
      <c r="D9" s="31">
        <v>2070.87</v>
      </c>
      <c r="E9" s="18">
        <v>2873.71</v>
      </c>
      <c r="F9" s="18">
        <f t="shared" si="0"/>
        <v>239.47583333333333</v>
      </c>
      <c r="G9" s="10"/>
      <c r="H9" s="3"/>
      <c r="I9" s="4" t="s">
        <v>21</v>
      </c>
      <c r="J9" s="9"/>
      <c r="K9" s="9"/>
      <c r="L9" s="53">
        <v>187.41</v>
      </c>
      <c r="M9" s="19">
        <v>173.74</v>
      </c>
      <c r="N9" s="18">
        <v>14.48</v>
      </c>
      <c r="O9" s="48"/>
      <c r="R9" s="83"/>
      <c r="S9" s="34">
        <v>1045.17</v>
      </c>
      <c r="T9" s="10" t="s">
        <v>50</v>
      </c>
      <c r="U9" s="32">
        <v>44136</v>
      </c>
      <c r="V9" s="71"/>
      <c r="W9" s="28"/>
      <c r="X9" s="34"/>
      <c r="Y9" s="10"/>
      <c r="Z9" s="10"/>
      <c r="AA9" s="60"/>
    </row>
    <row r="10" spans="1:27" ht="18" customHeight="1">
      <c r="A10" s="4" t="s">
        <v>22</v>
      </c>
      <c r="B10" s="9">
        <v>4</v>
      </c>
      <c r="C10" s="9" t="s">
        <v>31</v>
      </c>
      <c r="D10" s="31">
        <v>5215.1400000000003</v>
      </c>
      <c r="E10" s="18">
        <v>7948.14</v>
      </c>
      <c r="F10" s="18">
        <f t="shared" si="0"/>
        <v>662.34500000000003</v>
      </c>
      <c r="G10" s="10"/>
      <c r="H10" s="3"/>
      <c r="I10" s="4" t="s">
        <v>22</v>
      </c>
      <c r="J10" s="9">
        <v>1</v>
      </c>
      <c r="K10" s="9" t="s">
        <v>35</v>
      </c>
      <c r="L10" s="53">
        <v>2623.72</v>
      </c>
      <c r="M10" s="17">
        <v>2432.3200000000002</v>
      </c>
      <c r="N10" s="18">
        <v>202.69</v>
      </c>
      <c r="O10" s="48"/>
      <c r="R10" s="83"/>
      <c r="S10" s="34"/>
      <c r="T10" s="10"/>
      <c r="U10" s="32"/>
      <c r="V10" s="71"/>
      <c r="W10" s="28"/>
      <c r="X10" s="34"/>
      <c r="Y10" s="10"/>
      <c r="Z10" s="10"/>
      <c r="AA10" s="60"/>
    </row>
    <row r="11" spans="1:27" ht="18" customHeight="1">
      <c r="A11" s="4" t="s">
        <v>12</v>
      </c>
      <c r="B11" s="9">
        <v>1</v>
      </c>
      <c r="C11" s="9" t="s">
        <v>32</v>
      </c>
      <c r="D11" s="31">
        <v>2070.87</v>
      </c>
      <c r="E11" s="18">
        <v>2873.71</v>
      </c>
      <c r="F11" s="18">
        <f t="shared" si="0"/>
        <v>239.47583333333333</v>
      </c>
      <c r="G11" s="10"/>
      <c r="H11" s="3"/>
      <c r="I11" s="4" t="s">
        <v>12</v>
      </c>
      <c r="J11" s="9"/>
      <c r="K11" s="9" t="s">
        <v>26</v>
      </c>
      <c r="L11" s="53">
        <v>154.34</v>
      </c>
      <c r="M11" s="19">
        <v>143.08000000000001</v>
      </c>
      <c r="N11" s="18">
        <v>11.92</v>
      </c>
      <c r="O11" s="48"/>
      <c r="R11" s="83"/>
      <c r="S11" s="34"/>
      <c r="T11" s="10"/>
      <c r="U11" s="10"/>
      <c r="V11" s="71"/>
      <c r="W11" s="28"/>
      <c r="X11" s="34"/>
      <c r="Y11" s="10"/>
      <c r="Z11" s="10"/>
      <c r="AA11" s="60"/>
    </row>
    <row r="12" spans="1:27" ht="18" customHeight="1">
      <c r="A12" s="4" t="s">
        <v>23</v>
      </c>
      <c r="B12" s="9">
        <v>1</v>
      </c>
      <c r="C12" s="9" t="s">
        <v>46</v>
      </c>
      <c r="D12" s="31">
        <v>2070.87</v>
      </c>
      <c r="E12" s="18">
        <v>2873.71</v>
      </c>
      <c r="F12" s="18">
        <f t="shared" si="0"/>
        <v>239.47583333333333</v>
      </c>
      <c r="G12" s="10"/>
      <c r="H12" s="3"/>
      <c r="I12" s="4" t="s">
        <v>23</v>
      </c>
      <c r="J12" s="9"/>
      <c r="K12" s="9"/>
      <c r="L12" s="53">
        <v>154.34</v>
      </c>
      <c r="M12" s="19">
        <v>143.08000000000001</v>
      </c>
      <c r="N12" s="18">
        <v>11.92</v>
      </c>
      <c r="O12" s="48"/>
      <c r="R12" s="83"/>
      <c r="S12" s="34"/>
      <c r="T12" s="10"/>
      <c r="U12" s="10"/>
      <c r="V12" s="71"/>
      <c r="W12" s="28"/>
      <c r="X12" s="34"/>
      <c r="Y12" s="10"/>
      <c r="Z12" s="10"/>
      <c r="AA12" s="60"/>
    </row>
    <row r="13" spans="1:27" ht="18" customHeight="1" thickBot="1">
      <c r="A13" s="11" t="s">
        <v>13</v>
      </c>
      <c r="B13" s="12">
        <f>SUM(B4:B12)</f>
        <v>35</v>
      </c>
      <c r="C13" s="13"/>
      <c r="D13" s="14">
        <f>SUM(D4:D12)</f>
        <v>52864.840000000004</v>
      </c>
      <c r="E13" s="14">
        <f>SUM(E4:E12)</f>
        <v>72969.610000000015</v>
      </c>
      <c r="F13" s="14">
        <f>SUM(F4:F12)</f>
        <v>6080.8008333333328</v>
      </c>
      <c r="G13" s="47"/>
      <c r="H13" s="15"/>
      <c r="I13" s="16" t="s">
        <v>13</v>
      </c>
      <c r="J13" s="12">
        <f>SUM(J4:J12)</f>
        <v>11</v>
      </c>
      <c r="K13" s="13"/>
      <c r="L13" s="13">
        <f>SUM(L4:L12)</f>
        <v>7871.16</v>
      </c>
      <c r="M13" s="20">
        <f>SUM(M4:M12)</f>
        <v>7296.9699999999993</v>
      </c>
      <c r="N13" s="52">
        <f>SUM(N4:N12)</f>
        <v>608.07999999999993</v>
      </c>
      <c r="O13" s="49"/>
      <c r="R13" s="83"/>
      <c r="S13" s="34"/>
      <c r="T13" s="10"/>
      <c r="U13" s="10"/>
      <c r="V13" s="71"/>
      <c r="W13" s="28"/>
      <c r="X13" s="34"/>
      <c r="Y13" s="10"/>
      <c r="Z13" s="10"/>
      <c r="AA13" s="60"/>
    </row>
    <row r="14" spans="1:27" ht="18" customHeight="1">
      <c r="B14" s="1"/>
      <c r="D14" s="40"/>
      <c r="F14" s="40"/>
      <c r="R14" s="83"/>
      <c r="S14" s="34"/>
      <c r="T14" s="10"/>
      <c r="U14" s="10"/>
      <c r="V14" s="71"/>
      <c r="W14" s="28"/>
      <c r="X14" s="34"/>
      <c r="Y14" s="10"/>
      <c r="Z14" s="10"/>
      <c r="AA14" s="60"/>
    </row>
    <row r="15" spans="1:27" ht="18" customHeight="1">
      <c r="B15" s="1"/>
      <c r="R15" s="83"/>
      <c r="S15" s="34"/>
      <c r="T15" s="10"/>
      <c r="U15" s="10"/>
      <c r="V15" s="72"/>
      <c r="W15" s="28"/>
      <c r="X15" s="34"/>
      <c r="Y15" s="10"/>
      <c r="Z15" s="10"/>
      <c r="AA15" s="61"/>
    </row>
    <row r="16" spans="1:27" ht="21" customHeight="1" thickBot="1">
      <c r="B16" s="1"/>
      <c r="R16" s="24" t="s">
        <v>14</v>
      </c>
      <c r="S16" s="43">
        <f>SUM(S4:S15)</f>
        <v>6271.02</v>
      </c>
      <c r="T16" s="25"/>
      <c r="U16" s="25"/>
      <c r="V16" s="36">
        <f>SUM(V4:V15)</f>
        <v>10874.634999999995</v>
      </c>
      <c r="W16" s="29"/>
      <c r="X16" s="36">
        <f>SUM(X4:X15)</f>
        <v>1124.4000000000001</v>
      </c>
      <c r="Y16" s="25"/>
      <c r="Z16" s="25"/>
      <c r="AA16" s="50">
        <f>SUM(AA4:AA15)</f>
        <v>781.87999999999954</v>
      </c>
    </row>
    <row r="17" spans="6:27" ht="19.5" customHeight="1">
      <c r="R17" s="80" t="s">
        <v>1</v>
      </c>
      <c r="S17" s="68"/>
      <c r="T17" s="68"/>
      <c r="U17" s="68"/>
      <c r="V17" s="81"/>
      <c r="W17" s="28"/>
      <c r="X17" s="67" t="s">
        <v>2</v>
      </c>
      <c r="Y17" s="68"/>
      <c r="Z17" s="68"/>
      <c r="AA17" s="69"/>
    </row>
    <row r="18" spans="6:27" ht="18" customHeight="1">
      <c r="R18" s="82" t="s">
        <v>18</v>
      </c>
      <c r="S18" s="34">
        <v>894.57</v>
      </c>
      <c r="T18" s="10" t="s">
        <v>40</v>
      </c>
      <c r="U18" s="32">
        <v>43983</v>
      </c>
      <c r="V18" s="70">
        <f>D5+F5+F5+F5-S18-S19+F5+F5+F5+F5+F5-S20-S21-S22-S23+F5</f>
        <v>8786.5700000000033</v>
      </c>
      <c r="W18" s="28"/>
      <c r="X18" s="34">
        <v>468.48</v>
      </c>
      <c r="Y18" s="10" t="s">
        <v>47</v>
      </c>
      <c r="Z18" s="10" t="s">
        <v>48</v>
      </c>
      <c r="AA18" s="59">
        <f>L5+N5+N5+N5+N5+N5+N5+N5-X18+N5-X19+N5</f>
        <v>651.59000000000049</v>
      </c>
    </row>
    <row r="19" spans="6:27" ht="18" customHeight="1">
      <c r="R19" s="83"/>
      <c r="S19" s="34">
        <v>894.57</v>
      </c>
      <c r="T19" s="10" t="s">
        <v>40</v>
      </c>
      <c r="U19" s="32">
        <v>44013</v>
      </c>
      <c r="V19" s="71"/>
      <c r="W19" s="28"/>
      <c r="X19" s="34">
        <v>468.48</v>
      </c>
      <c r="Y19" s="10" t="s">
        <v>50</v>
      </c>
      <c r="Z19" s="10" t="s">
        <v>51</v>
      </c>
      <c r="AA19" s="60"/>
    </row>
    <row r="20" spans="6:27" ht="18" customHeight="1">
      <c r="F20" s="40"/>
      <c r="R20" s="83"/>
      <c r="S20" s="34">
        <v>894.57</v>
      </c>
      <c r="T20" s="10" t="s">
        <v>42</v>
      </c>
      <c r="U20" s="32">
        <v>44044</v>
      </c>
      <c r="V20" s="71"/>
      <c r="W20" s="28"/>
      <c r="X20" s="34"/>
      <c r="Y20" s="10"/>
      <c r="Z20" s="10"/>
      <c r="AA20" s="60"/>
    </row>
    <row r="21" spans="6:27" ht="18" customHeight="1">
      <c r="R21" s="83"/>
      <c r="S21" s="34">
        <v>894.57</v>
      </c>
      <c r="T21" s="10" t="s">
        <v>47</v>
      </c>
      <c r="U21" s="32">
        <v>44075</v>
      </c>
      <c r="V21" s="71"/>
      <c r="W21" s="28"/>
      <c r="X21" s="34"/>
      <c r="Y21" s="10"/>
      <c r="Z21" s="10"/>
      <c r="AA21" s="60"/>
    </row>
    <row r="22" spans="6:27" ht="18" customHeight="1">
      <c r="R22" s="83"/>
      <c r="S22" s="34">
        <v>894.57</v>
      </c>
      <c r="T22" s="10" t="s">
        <v>49</v>
      </c>
      <c r="U22" s="32">
        <v>44105</v>
      </c>
      <c r="V22" s="71"/>
      <c r="W22" s="28"/>
      <c r="X22" s="34"/>
      <c r="Y22" s="10"/>
      <c r="Z22" s="10"/>
      <c r="AA22" s="60"/>
    </row>
    <row r="23" spans="6:27" ht="18" customHeight="1">
      <c r="R23" s="83"/>
      <c r="S23" s="34">
        <v>894.57</v>
      </c>
      <c r="T23" s="10" t="s">
        <v>50</v>
      </c>
      <c r="U23" s="32">
        <v>44136</v>
      </c>
      <c r="V23" s="71"/>
      <c r="W23" s="28"/>
      <c r="X23" s="34"/>
      <c r="Y23" s="10"/>
      <c r="Z23" s="10"/>
      <c r="AA23" s="60"/>
    </row>
    <row r="24" spans="6:27" ht="18" customHeight="1">
      <c r="R24" s="83"/>
      <c r="S24" s="34"/>
      <c r="T24" s="10"/>
      <c r="U24" s="32"/>
      <c r="V24" s="71"/>
      <c r="W24" s="28"/>
      <c r="X24" s="34"/>
      <c r="Y24" s="10"/>
      <c r="Z24" s="10"/>
      <c r="AA24" s="60"/>
    </row>
    <row r="25" spans="6:27" ht="18" customHeight="1">
      <c r="R25" s="83"/>
      <c r="S25" s="34"/>
      <c r="T25" s="10"/>
      <c r="U25" s="10"/>
      <c r="V25" s="71"/>
      <c r="W25" s="28"/>
      <c r="X25" s="34"/>
      <c r="Y25" s="10"/>
      <c r="Z25" s="10"/>
      <c r="AA25" s="60"/>
    </row>
    <row r="26" spans="6:27" ht="18" customHeight="1">
      <c r="R26" s="83"/>
      <c r="S26" s="34"/>
      <c r="T26" s="10"/>
      <c r="U26" s="10"/>
      <c r="V26" s="71"/>
      <c r="W26" s="28"/>
      <c r="X26" s="34"/>
      <c r="Y26" s="10"/>
      <c r="Z26" s="10"/>
      <c r="AA26" s="60"/>
    </row>
    <row r="27" spans="6:27" ht="18" customHeight="1">
      <c r="R27" s="83"/>
      <c r="S27" s="34"/>
      <c r="T27" s="10"/>
      <c r="U27" s="10"/>
      <c r="V27" s="71"/>
      <c r="W27" s="28"/>
      <c r="X27" s="34"/>
      <c r="Y27" s="10"/>
      <c r="Z27" s="10"/>
      <c r="AA27" s="60"/>
    </row>
    <row r="28" spans="6:27" ht="18" customHeight="1">
      <c r="R28" s="83"/>
      <c r="S28" s="34"/>
      <c r="T28" s="10"/>
      <c r="U28" s="10"/>
      <c r="V28" s="71"/>
      <c r="W28" s="28"/>
      <c r="X28" s="34"/>
      <c r="Y28" s="10"/>
      <c r="Z28" s="10"/>
      <c r="AA28" s="60"/>
    </row>
    <row r="29" spans="6:27" ht="18" customHeight="1">
      <c r="R29" s="84"/>
      <c r="S29" s="34"/>
      <c r="T29" s="10"/>
      <c r="U29" s="10"/>
      <c r="V29" s="72"/>
      <c r="W29" s="28"/>
      <c r="X29" s="34"/>
      <c r="Y29" s="10"/>
      <c r="Z29" s="10"/>
      <c r="AA29" s="61"/>
    </row>
    <row r="30" spans="6:27" ht="21" customHeight="1" thickBot="1">
      <c r="R30" s="22" t="s">
        <v>14</v>
      </c>
      <c r="S30" s="44">
        <f>SUM(S18:S29)</f>
        <v>5367.42</v>
      </c>
      <c r="T30" s="23"/>
      <c r="U30" s="23"/>
      <c r="V30" s="37">
        <f>SUM(V18:V29)</f>
        <v>8786.5700000000033</v>
      </c>
      <c r="W30" s="28"/>
      <c r="X30" s="37">
        <f>SUM(X18:X29)</f>
        <v>936.96</v>
      </c>
      <c r="Y30" s="23"/>
      <c r="Z30" s="23"/>
      <c r="AA30" s="51">
        <f>SUM(AA18:AA29)</f>
        <v>651.59000000000049</v>
      </c>
    </row>
    <row r="31" spans="6:27" ht="19.5" customHeight="1">
      <c r="R31" s="78" t="s">
        <v>1</v>
      </c>
      <c r="S31" s="65"/>
      <c r="T31" s="65"/>
      <c r="U31" s="65"/>
      <c r="V31" s="79"/>
      <c r="W31" s="30"/>
      <c r="X31" s="64" t="s">
        <v>2</v>
      </c>
      <c r="Y31" s="65"/>
      <c r="Z31" s="65"/>
      <c r="AA31" s="66"/>
    </row>
    <row r="32" spans="6:27" ht="15">
      <c r="R32" s="74" t="s">
        <v>19</v>
      </c>
      <c r="S32" s="34">
        <v>295.83999999999997</v>
      </c>
      <c r="T32" s="10" t="s">
        <v>40</v>
      </c>
      <c r="U32" s="32">
        <v>43983</v>
      </c>
      <c r="V32" s="70">
        <f>D6+F6+F6+F6-S32-S33+F6+F6+F6+F6+F6-S34-S35-S36-S37+F6</f>
        <v>2451.1124999999997</v>
      </c>
      <c r="W32" s="28"/>
      <c r="X32" s="34">
        <v>93.72</v>
      </c>
      <c r="Y32" s="10" t="s">
        <v>47</v>
      </c>
      <c r="Z32" s="10" t="s">
        <v>48</v>
      </c>
      <c r="AA32" s="59">
        <f>L6+N6+N6+N6+N6+N6+N6+N6-X32+N6-X33+N6</f>
        <v>130.28999999999996</v>
      </c>
    </row>
    <row r="33" spans="18:27" ht="15">
      <c r="R33" s="74"/>
      <c r="S33" s="34">
        <v>295.83999999999997</v>
      </c>
      <c r="T33" s="10" t="s">
        <v>40</v>
      </c>
      <c r="U33" s="32">
        <v>44013</v>
      </c>
      <c r="V33" s="71"/>
      <c r="W33" s="28"/>
      <c r="X33" s="34">
        <v>93.72</v>
      </c>
      <c r="Y33" s="10" t="s">
        <v>50</v>
      </c>
      <c r="Z33" s="10" t="s">
        <v>51</v>
      </c>
      <c r="AA33" s="60"/>
    </row>
    <row r="34" spans="18:27" ht="15">
      <c r="R34" s="74"/>
      <c r="S34" s="34">
        <v>295.83999999999997</v>
      </c>
      <c r="T34" s="10" t="s">
        <v>42</v>
      </c>
      <c r="U34" s="32">
        <v>44044</v>
      </c>
      <c r="V34" s="71"/>
      <c r="W34" s="28"/>
      <c r="X34" s="34"/>
      <c r="Y34" s="10"/>
      <c r="Z34" s="10"/>
      <c r="AA34" s="60"/>
    </row>
    <row r="35" spans="18:27" ht="15">
      <c r="R35" s="74"/>
      <c r="S35" s="34">
        <v>295.83999999999997</v>
      </c>
      <c r="T35" s="10" t="s">
        <v>47</v>
      </c>
      <c r="U35" s="32">
        <v>44075</v>
      </c>
      <c r="V35" s="71"/>
      <c r="W35" s="28"/>
      <c r="X35" s="34"/>
      <c r="Y35" s="10"/>
      <c r="Z35" s="10"/>
      <c r="AA35" s="60"/>
    </row>
    <row r="36" spans="18:27" ht="15">
      <c r="R36" s="74"/>
      <c r="S36" s="34">
        <v>295.83999999999997</v>
      </c>
      <c r="T36" s="10" t="s">
        <v>49</v>
      </c>
      <c r="U36" s="32">
        <v>44105</v>
      </c>
      <c r="V36" s="71"/>
      <c r="W36" s="28"/>
      <c r="X36" s="34"/>
      <c r="Y36" s="10"/>
      <c r="Z36" s="10"/>
      <c r="AA36" s="60"/>
    </row>
    <row r="37" spans="18:27" ht="15">
      <c r="R37" s="74"/>
      <c r="S37" s="34">
        <v>295.83999999999997</v>
      </c>
      <c r="T37" s="10" t="s">
        <v>50</v>
      </c>
      <c r="U37" s="32">
        <v>44136</v>
      </c>
      <c r="V37" s="71"/>
      <c r="W37" s="28"/>
      <c r="X37" s="34"/>
      <c r="Y37" s="10"/>
      <c r="Z37" s="10"/>
      <c r="AA37" s="60"/>
    </row>
    <row r="38" spans="18:27" ht="15">
      <c r="R38" s="74"/>
      <c r="S38" s="34"/>
      <c r="T38" s="10"/>
      <c r="U38" s="32"/>
      <c r="V38" s="71"/>
      <c r="W38" s="28"/>
      <c r="X38" s="34"/>
      <c r="Y38" s="10"/>
      <c r="Z38" s="10"/>
      <c r="AA38" s="60"/>
    </row>
    <row r="39" spans="18:27" ht="15">
      <c r="R39" s="74"/>
      <c r="S39" s="34"/>
      <c r="T39" s="10"/>
      <c r="U39" s="10"/>
      <c r="V39" s="71"/>
      <c r="W39" s="28"/>
      <c r="X39" s="34"/>
      <c r="Y39" s="10"/>
      <c r="Z39" s="10"/>
      <c r="AA39" s="60"/>
    </row>
    <row r="40" spans="18:27" ht="15">
      <c r="R40" s="74"/>
      <c r="S40" s="34"/>
      <c r="T40" s="10"/>
      <c r="U40" s="10"/>
      <c r="V40" s="71"/>
      <c r="W40" s="28"/>
      <c r="X40" s="34"/>
      <c r="Y40" s="10"/>
      <c r="Z40" s="10"/>
      <c r="AA40" s="60"/>
    </row>
    <row r="41" spans="18:27" ht="15">
      <c r="R41" s="74"/>
      <c r="S41" s="34"/>
      <c r="T41" s="10"/>
      <c r="U41" s="10"/>
      <c r="V41" s="71"/>
      <c r="W41" s="28"/>
      <c r="X41" s="34"/>
      <c r="Y41" s="10"/>
      <c r="Z41" s="10"/>
      <c r="AA41" s="60"/>
    </row>
    <row r="42" spans="18:27" ht="15">
      <c r="R42" s="74"/>
      <c r="S42" s="34"/>
      <c r="T42" s="10"/>
      <c r="U42" s="10"/>
      <c r="V42" s="71"/>
      <c r="W42" s="28"/>
      <c r="X42" s="34"/>
      <c r="Y42" s="10"/>
      <c r="Z42" s="10"/>
      <c r="AA42" s="60"/>
    </row>
    <row r="43" spans="18:27" ht="15">
      <c r="R43" s="74"/>
      <c r="S43" s="34"/>
      <c r="T43" s="10"/>
      <c r="U43" s="10"/>
      <c r="V43" s="72"/>
      <c r="W43" s="28"/>
      <c r="X43" s="34"/>
      <c r="Y43" s="10"/>
      <c r="Z43" s="10"/>
      <c r="AA43" s="61"/>
    </row>
    <row r="44" spans="18:27" ht="21" customHeight="1" thickBot="1">
      <c r="R44" s="24" t="s">
        <v>14</v>
      </c>
      <c r="S44" s="43">
        <f>SUM(S32:S43)</f>
        <v>1775.0399999999997</v>
      </c>
      <c r="T44" s="25"/>
      <c r="U44" s="25"/>
      <c r="V44" s="36">
        <f>SUM(V32:V43)</f>
        <v>2451.1124999999997</v>
      </c>
      <c r="W44" s="29"/>
      <c r="X44" s="36">
        <f>SUM(X32:X43)</f>
        <v>187.44</v>
      </c>
      <c r="Y44" s="25"/>
      <c r="Z44" s="25"/>
      <c r="AA44" s="50">
        <f>SUM(AA32:AA43)</f>
        <v>130.28999999999996</v>
      </c>
    </row>
    <row r="45" spans="18:27" ht="19.5" customHeight="1">
      <c r="R45" s="80" t="s">
        <v>28</v>
      </c>
      <c r="S45" s="68"/>
      <c r="T45" s="68"/>
      <c r="U45" s="68"/>
      <c r="V45" s="81"/>
      <c r="W45" s="28"/>
      <c r="X45" s="67" t="s">
        <v>2</v>
      </c>
      <c r="Y45" s="68"/>
      <c r="Z45" s="68"/>
      <c r="AA45" s="69"/>
    </row>
    <row r="46" spans="18:27" ht="15">
      <c r="R46" s="74" t="s">
        <v>20</v>
      </c>
      <c r="S46" s="34"/>
      <c r="T46" s="10"/>
      <c r="U46" s="10"/>
      <c r="V46" s="70">
        <f>D7+F7+F7+F7+F7+F7+F7+F7+F7+F7</f>
        <v>11175.882500000005</v>
      </c>
      <c r="W46" s="28"/>
      <c r="X46" s="34"/>
      <c r="Y46" s="10"/>
      <c r="Z46" s="10"/>
      <c r="AA46" s="59">
        <f>L7+N7+N7+N7+N7+N7+N7+N7+N7+N7</f>
        <v>317.73</v>
      </c>
    </row>
    <row r="47" spans="18:27" ht="15">
      <c r="R47" s="74"/>
      <c r="S47" s="34"/>
      <c r="T47" s="10"/>
      <c r="U47" s="10"/>
      <c r="V47" s="71"/>
      <c r="W47" s="28"/>
      <c r="X47" s="34"/>
      <c r="Y47" s="10"/>
      <c r="Z47" s="10"/>
      <c r="AA47" s="60"/>
    </row>
    <row r="48" spans="18:27" ht="15">
      <c r="R48" s="74"/>
      <c r="S48" s="34"/>
      <c r="T48" s="10"/>
      <c r="U48" s="10"/>
      <c r="V48" s="71"/>
      <c r="W48" s="28"/>
      <c r="X48" s="34"/>
      <c r="Y48" s="10"/>
      <c r="Z48" s="10"/>
      <c r="AA48" s="60"/>
    </row>
    <row r="49" spans="18:27" ht="15">
      <c r="R49" s="74"/>
      <c r="S49" s="34"/>
      <c r="T49" s="10"/>
      <c r="U49" s="10"/>
      <c r="V49" s="71"/>
      <c r="W49" s="28"/>
      <c r="X49" s="34"/>
      <c r="Y49" s="10"/>
      <c r="Z49" s="10"/>
      <c r="AA49" s="60"/>
    </row>
    <row r="50" spans="18:27" ht="15">
      <c r="R50" s="74"/>
      <c r="S50" s="34"/>
      <c r="T50" s="10"/>
      <c r="U50" s="10"/>
      <c r="V50" s="71"/>
      <c r="W50" s="28"/>
      <c r="X50" s="34"/>
      <c r="Y50" s="10"/>
      <c r="Z50" s="10"/>
      <c r="AA50" s="60"/>
    </row>
    <row r="51" spans="18:27" ht="15">
      <c r="R51" s="74"/>
      <c r="S51" s="34"/>
      <c r="T51" s="10"/>
      <c r="U51" s="10"/>
      <c r="V51" s="71"/>
      <c r="W51" s="28"/>
      <c r="X51" s="34"/>
      <c r="Y51" s="10"/>
      <c r="Z51" s="10"/>
      <c r="AA51" s="60"/>
    </row>
    <row r="52" spans="18:27" ht="15">
      <c r="R52" s="74"/>
      <c r="S52" s="34"/>
      <c r="T52" s="10"/>
      <c r="U52" s="10"/>
      <c r="V52" s="71"/>
      <c r="W52" s="28"/>
      <c r="X52" s="34"/>
      <c r="Y52" s="10"/>
      <c r="Z52" s="10"/>
      <c r="AA52" s="60"/>
    </row>
    <row r="53" spans="18:27" ht="15">
      <c r="R53" s="74"/>
      <c r="S53" s="34"/>
      <c r="T53" s="10"/>
      <c r="U53" s="10"/>
      <c r="V53" s="71"/>
      <c r="W53" s="28"/>
      <c r="X53" s="34"/>
      <c r="Y53" s="10"/>
      <c r="Z53" s="10"/>
      <c r="AA53" s="60"/>
    </row>
    <row r="54" spans="18:27" ht="15">
      <c r="R54" s="74"/>
      <c r="S54" s="34"/>
      <c r="T54" s="10"/>
      <c r="U54" s="10"/>
      <c r="V54" s="71"/>
      <c r="W54" s="28"/>
      <c r="X54" s="34"/>
      <c r="Y54" s="10"/>
      <c r="Z54" s="10"/>
      <c r="AA54" s="60"/>
    </row>
    <row r="55" spans="18:27" ht="15">
      <c r="R55" s="74"/>
      <c r="S55" s="34"/>
      <c r="T55" s="10"/>
      <c r="U55" s="10"/>
      <c r="V55" s="71"/>
      <c r="W55" s="28"/>
      <c r="X55" s="34"/>
      <c r="Y55" s="10"/>
      <c r="Z55" s="10"/>
      <c r="AA55" s="60"/>
    </row>
    <row r="56" spans="18:27" ht="15">
      <c r="R56" s="74"/>
      <c r="S56" s="34"/>
      <c r="T56" s="10"/>
      <c r="U56" s="10"/>
      <c r="V56" s="71"/>
      <c r="W56" s="28"/>
      <c r="X56" s="34"/>
      <c r="Y56" s="10"/>
      <c r="Z56" s="10"/>
      <c r="AA56" s="60"/>
    </row>
    <row r="57" spans="18:27" ht="15">
      <c r="R57" s="74"/>
      <c r="S57" s="34"/>
      <c r="T57" s="10"/>
      <c r="U57" s="10"/>
      <c r="V57" s="72"/>
      <c r="W57" s="28"/>
      <c r="X57" s="34"/>
      <c r="Y57" s="10"/>
      <c r="Z57" s="10"/>
      <c r="AA57" s="61"/>
    </row>
    <row r="58" spans="18:27" ht="21" customHeight="1" thickBot="1">
      <c r="R58" s="22" t="s">
        <v>14</v>
      </c>
      <c r="S58" s="44">
        <f>SUM(S46:S57)</f>
        <v>0</v>
      </c>
      <c r="T58" s="23"/>
      <c r="U58" s="23"/>
      <c r="V58" s="37">
        <f>SUM(V46:V57)</f>
        <v>11175.882500000005</v>
      </c>
      <c r="W58" s="29"/>
      <c r="X58" s="37">
        <f>SUM(X46:X57)</f>
        <v>0</v>
      </c>
      <c r="Y58" s="23"/>
      <c r="Z58" s="23"/>
      <c r="AA58" s="51">
        <f>SUM(AA46:AA57)</f>
        <v>317.73</v>
      </c>
    </row>
    <row r="59" spans="18:27">
      <c r="R59" s="78" t="s">
        <v>28</v>
      </c>
      <c r="S59" s="65"/>
      <c r="T59" s="65"/>
      <c r="U59" s="65"/>
      <c r="V59" s="79"/>
      <c r="W59" s="30"/>
      <c r="X59" s="64" t="s">
        <v>2</v>
      </c>
      <c r="Y59" s="65"/>
      <c r="Z59" s="65"/>
      <c r="AA59" s="66"/>
    </row>
    <row r="60" spans="18:27" ht="15">
      <c r="R60" s="82" t="s">
        <v>10</v>
      </c>
      <c r="S60" s="34">
        <v>2395.34</v>
      </c>
      <c r="T60" s="10" t="s">
        <v>40</v>
      </c>
      <c r="U60" s="32">
        <v>43983</v>
      </c>
      <c r="V60" s="70">
        <f>D8+F8+F8+F8-S60-S61+F8+F8+F8+F8+F8-S62-S63-S64-S65+F8</f>
        <v>22663.624999999993</v>
      </c>
      <c r="W60" s="28"/>
      <c r="X60" s="34">
        <v>1157.52</v>
      </c>
      <c r="Y60" s="10" t="s">
        <v>47</v>
      </c>
      <c r="Z60" s="10" t="s">
        <v>48</v>
      </c>
      <c r="AA60" s="59">
        <f>L8+N8+N8+N8+N8+N8+N8+N8-X60+N8-X61+N8</f>
        <v>1609.6499999999992</v>
      </c>
    </row>
    <row r="61" spans="18:27" ht="15">
      <c r="R61" s="83"/>
      <c r="S61" s="34">
        <v>2395.34</v>
      </c>
      <c r="T61" s="10" t="s">
        <v>40</v>
      </c>
      <c r="U61" s="32">
        <v>44013</v>
      </c>
      <c r="V61" s="71"/>
      <c r="W61" s="28"/>
      <c r="X61" s="34">
        <v>1157.52</v>
      </c>
      <c r="Y61" s="10" t="s">
        <v>50</v>
      </c>
      <c r="Z61" s="10" t="s">
        <v>51</v>
      </c>
      <c r="AA61" s="60"/>
    </row>
    <row r="62" spans="18:27" ht="15">
      <c r="R62" s="83"/>
      <c r="S62" s="34">
        <v>2395.34</v>
      </c>
      <c r="T62" s="10" t="s">
        <v>42</v>
      </c>
      <c r="U62" s="32">
        <v>44044</v>
      </c>
      <c r="V62" s="71"/>
      <c r="W62" s="28"/>
      <c r="X62" s="34"/>
      <c r="Y62" s="10"/>
      <c r="Z62" s="10"/>
      <c r="AA62" s="60"/>
    </row>
    <row r="63" spans="18:27" ht="15">
      <c r="R63" s="83"/>
      <c r="S63" s="34">
        <v>2395.34</v>
      </c>
      <c r="T63" s="10" t="s">
        <v>47</v>
      </c>
      <c r="U63" s="32">
        <v>44075</v>
      </c>
      <c r="V63" s="71"/>
      <c r="W63" s="28"/>
      <c r="X63" s="34"/>
      <c r="Y63" s="10"/>
      <c r="Z63" s="10"/>
      <c r="AA63" s="60"/>
    </row>
    <row r="64" spans="18:27" ht="15">
      <c r="R64" s="83"/>
      <c r="S64" s="34">
        <v>2395.34</v>
      </c>
      <c r="T64" s="10" t="s">
        <v>49</v>
      </c>
      <c r="U64" s="32">
        <v>44105</v>
      </c>
      <c r="V64" s="71"/>
      <c r="W64" s="28"/>
      <c r="X64" s="34"/>
      <c r="Y64" s="10"/>
      <c r="Z64" s="10"/>
      <c r="AA64" s="60"/>
    </row>
    <row r="65" spans="18:27" ht="15">
      <c r="R65" s="83"/>
      <c r="S65" s="34">
        <v>2395.34</v>
      </c>
      <c r="T65" s="10" t="s">
        <v>50</v>
      </c>
      <c r="U65" s="32">
        <v>44136</v>
      </c>
      <c r="V65" s="71"/>
      <c r="W65" s="28"/>
      <c r="X65" s="34"/>
      <c r="Y65" s="10"/>
      <c r="Z65" s="10"/>
      <c r="AA65" s="60"/>
    </row>
    <row r="66" spans="18:27" ht="15">
      <c r="R66" s="83"/>
      <c r="S66" s="34"/>
      <c r="T66" s="10"/>
      <c r="U66" s="32"/>
      <c r="V66" s="71"/>
      <c r="W66" s="28"/>
      <c r="X66" s="34"/>
      <c r="Y66" s="10"/>
      <c r="Z66" s="10"/>
      <c r="AA66" s="60"/>
    </row>
    <row r="67" spans="18:27" ht="15">
      <c r="R67" s="83"/>
      <c r="S67" s="34"/>
      <c r="T67" s="10"/>
      <c r="U67" s="10"/>
      <c r="V67" s="71"/>
      <c r="W67" s="28"/>
      <c r="X67" s="34"/>
      <c r="Y67" s="10"/>
      <c r="Z67" s="10"/>
      <c r="AA67" s="60"/>
    </row>
    <row r="68" spans="18:27" ht="15">
      <c r="R68" s="83"/>
      <c r="S68" s="34"/>
      <c r="T68" s="10"/>
      <c r="U68" s="10"/>
      <c r="V68" s="71"/>
      <c r="W68" s="28"/>
      <c r="X68" s="34"/>
      <c r="Y68" s="10"/>
      <c r="Z68" s="10"/>
      <c r="AA68" s="60"/>
    </row>
    <row r="69" spans="18:27" ht="15">
      <c r="R69" s="83"/>
      <c r="S69" s="34"/>
      <c r="T69" s="10"/>
      <c r="U69" s="10"/>
      <c r="V69" s="71"/>
      <c r="W69" s="28"/>
      <c r="X69" s="34"/>
      <c r="Y69" s="10"/>
      <c r="Z69" s="10"/>
      <c r="AA69" s="60"/>
    </row>
    <row r="70" spans="18:27" ht="15">
      <c r="R70" s="83"/>
      <c r="S70" s="34"/>
      <c r="T70" s="10"/>
      <c r="U70" s="10"/>
      <c r="V70" s="71"/>
      <c r="W70" s="28"/>
      <c r="X70" s="34"/>
      <c r="Y70" s="10"/>
      <c r="Z70" s="10"/>
      <c r="AA70" s="60"/>
    </row>
    <row r="71" spans="18:27" ht="15">
      <c r="R71" s="83"/>
      <c r="S71" s="34"/>
      <c r="T71" s="10"/>
      <c r="U71" s="10"/>
      <c r="V71" s="72"/>
      <c r="W71" s="28"/>
      <c r="X71" s="34"/>
      <c r="Y71" s="10"/>
      <c r="Z71" s="10"/>
      <c r="AA71" s="61"/>
    </row>
    <row r="72" spans="18:27" ht="16.5" thickBot="1">
      <c r="R72" s="24" t="s">
        <v>14</v>
      </c>
      <c r="S72" s="43">
        <f>SUM(S60:S71)</f>
        <v>14372.04</v>
      </c>
      <c r="T72" s="25"/>
      <c r="U72" s="25"/>
      <c r="V72" s="36">
        <f>SUM(V60:V71)</f>
        <v>22663.624999999993</v>
      </c>
      <c r="W72" s="29"/>
      <c r="X72" s="36">
        <f>SUM(X60:X71)</f>
        <v>2315.04</v>
      </c>
      <c r="Y72" s="25"/>
      <c r="Z72" s="25"/>
      <c r="AA72" s="50">
        <f>SUM(AA60:AA71)</f>
        <v>1609.6499999999992</v>
      </c>
    </row>
    <row r="73" spans="18:27">
      <c r="R73" s="78" t="s">
        <v>28</v>
      </c>
      <c r="S73" s="65"/>
      <c r="T73" s="65"/>
      <c r="U73" s="65"/>
      <c r="V73" s="79"/>
      <c r="W73" s="30"/>
      <c r="X73" s="64" t="s">
        <v>2</v>
      </c>
      <c r="Y73" s="65"/>
      <c r="Z73" s="65"/>
      <c r="AA73" s="66"/>
    </row>
    <row r="74" spans="18:27" ht="15" customHeight="1">
      <c r="R74" s="82" t="s">
        <v>21</v>
      </c>
      <c r="S74" s="34">
        <v>295.83999999999997</v>
      </c>
      <c r="T74" s="10" t="s">
        <v>40</v>
      </c>
      <c r="U74" s="32">
        <v>43983</v>
      </c>
      <c r="V74" s="70">
        <f>D9+F9+F9+F9-S74-S75+F9+F9+F9+F9+F9-S76-S77-S78-S79+F9</f>
        <v>2451.1124999999997</v>
      </c>
      <c r="W74" s="28"/>
      <c r="X74" s="34"/>
      <c r="Y74" s="10"/>
      <c r="Z74" s="10"/>
      <c r="AA74" s="59">
        <f>L9+N9+N9+N9+N9+N9+N9+N9+N9+N9</f>
        <v>317.73</v>
      </c>
    </row>
    <row r="75" spans="18:27" ht="15" customHeight="1">
      <c r="R75" s="83"/>
      <c r="S75" s="34">
        <v>295.83999999999997</v>
      </c>
      <c r="T75" s="10" t="s">
        <v>40</v>
      </c>
      <c r="U75" s="32">
        <v>44013</v>
      </c>
      <c r="V75" s="71"/>
      <c r="W75" s="28"/>
      <c r="X75" s="34"/>
      <c r="Y75" s="10"/>
      <c r="Z75" s="10"/>
      <c r="AA75" s="60"/>
    </row>
    <row r="76" spans="18:27" ht="15" customHeight="1">
      <c r="R76" s="83"/>
      <c r="S76" s="34">
        <v>295.83999999999997</v>
      </c>
      <c r="T76" s="10" t="s">
        <v>42</v>
      </c>
      <c r="U76" s="32">
        <v>44044</v>
      </c>
      <c r="V76" s="71"/>
      <c r="W76" s="28"/>
      <c r="X76" s="34"/>
      <c r="Y76" s="10"/>
      <c r="Z76" s="10"/>
      <c r="AA76" s="60"/>
    </row>
    <row r="77" spans="18:27" ht="15" customHeight="1">
      <c r="R77" s="83"/>
      <c r="S77" s="34">
        <v>295.83999999999997</v>
      </c>
      <c r="T77" s="10" t="s">
        <v>47</v>
      </c>
      <c r="U77" s="32">
        <v>44075</v>
      </c>
      <c r="V77" s="71"/>
      <c r="W77" s="28"/>
      <c r="X77" s="34"/>
      <c r="Y77" s="10"/>
      <c r="Z77" s="10"/>
      <c r="AA77" s="60"/>
    </row>
    <row r="78" spans="18:27" ht="15" customHeight="1">
      <c r="R78" s="83"/>
      <c r="S78" s="34">
        <v>295.83999999999997</v>
      </c>
      <c r="T78" s="10" t="s">
        <v>49</v>
      </c>
      <c r="U78" s="32">
        <v>44105</v>
      </c>
      <c r="V78" s="71"/>
      <c r="W78" s="28"/>
      <c r="X78" s="34"/>
      <c r="Y78" s="10"/>
      <c r="Z78" s="10"/>
      <c r="AA78" s="60"/>
    </row>
    <row r="79" spans="18:27" ht="15" customHeight="1">
      <c r="R79" s="83"/>
      <c r="S79" s="34">
        <v>295.83999999999997</v>
      </c>
      <c r="T79" s="10" t="s">
        <v>50</v>
      </c>
      <c r="U79" s="32">
        <v>44136</v>
      </c>
      <c r="V79" s="71"/>
      <c r="W79" s="28"/>
      <c r="X79" s="34"/>
      <c r="Y79" s="10"/>
      <c r="Z79" s="10"/>
      <c r="AA79" s="60"/>
    </row>
    <row r="80" spans="18:27" ht="15" customHeight="1">
      <c r="R80" s="83"/>
      <c r="S80" s="34"/>
      <c r="T80" s="10"/>
      <c r="U80" s="32"/>
      <c r="V80" s="71"/>
      <c r="W80" s="28"/>
      <c r="X80" s="34"/>
      <c r="Y80" s="10"/>
      <c r="Z80" s="10"/>
      <c r="AA80" s="60"/>
    </row>
    <row r="81" spans="15:27" ht="15" customHeight="1">
      <c r="R81" s="83"/>
      <c r="S81" s="34"/>
      <c r="T81" s="10"/>
      <c r="U81" s="10"/>
      <c r="V81" s="71"/>
      <c r="W81" s="28"/>
      <c r="X81" s="34"/>
      <c r="Y81" s="10"/>
      <c r="Z81" s="10"/>
      <c r="AA81" s="60"/>
    </row>
    <row r="82" spans="15:27" ht="15" customHeight="1">
      <c r="R82" s="83"/>
      <c r="S82" s="34"/>
      <c r="T82" s="10"/>
      <c r="U82" s="10"/>
      <c r="V82" s="71"/>
      <c r="W82" s="28"/>
      <c r="X82" s="34"/>
      <c r="Y82" s="10"/>
      <c r="Z82" s="10"/>
      <c r="AA82" s="60"/>
    </row>
    <row r="83" spans="15:27" ht="15" customHeight="1">
      <c r="R83" s="83"/>
      <c r="S83" s="34"/>
      <c r="T83" s="10"/>
      <c r="U83" s="10"/>
      <c r="V83" s="71"/>
      <c r="W83" s="28"/>
      <c r="X83" s="34"/>
      <c r="Y83" s="10"/>
      <c r="Z83" s="10"/>
      <c r="AA83" s="60"/>
    </row>
    <row r="84" spans="15:27" ht="15" customHeight="1">
      <c r="R84" s="83"/>
      <c r="S84" s="34"/>
      <c r="T84" s="10"/>
      <c r="U84" s="10"/>
      <c r="V84" s="71"/>
      <c r="W84" s="28"/>
      <c r="X84" s="34"/>
      <c r="Y84" s="10"/>
      <c r="Z84" s="10"/>
      <c r="AA84" s="60"/>
    </row>
    <row r="85" spans="15:27" ht="15" customHeight="1">
      <c r="R85" s="84"/>
      <c r="S85" s="34"/>
      <c r="T85" s="10"/>
      <c r="U85" s="10"/>
      <c r="V85" s="72"/>
      <c r="W85" s="28"/>
      <c r="X85" s="34"/>
      <c r="Y85" s="10"/>
      <c r="Z85" s="10"/>
      <c r="AA85" s="61"/>
    </row>
    <row r="86" spans="15:27" ht="16.5" thickBot="1">
      <c r="R86" s="24" t="s">
        <v>14</v>
      </c>
      <c r="S86" s="43">
        <f>SUM(S74:S85)</f>
        <v>1775.0399999999997</v>
      </c>
      <c r="T86" s="25"/>
      <c r="U86" s="25"/>
      <c r="V86" s="36">
        <f>SUM(V74:V85)</f>
        <v>2451.1124999999997</v>
      </c>
      <c r="W86" s="29"/>
      <c r="X86" s="36">
        <f>SUM(X74:X85)</f>
        <v>0</v>
      </c>
      <c r="Y86" s="25"/>
      <c r="Z86" s="25"/>
      <c r="AA86" s="50">
        <f>SUM(AA74:AA85)</f>
        <v>317.73</v>
      </c>
    </row>
    <row r="87" spans="15:27">
      <c r="R87" s="80" t="s">
        <v>28</v>
      </c>
      <c r="S87" s="68"/>
      <c r="T87" s="68"/>
      <c r="U87" s="68"/>
      <c r="V87" s="81"/>
      <c r="W87" s="28"/>
      <c r="X87" s="67" t="s">
        <v>2</v>
      </c>
      <c r="Y87" s="68"/>
      <c r="Z87" s="68"/>
      <c r="AA87" s="69"/>
    </row>
    <row r="88" spans="15:27" ht="15">
      <c r="R88" s="75" t="s">
        <v>22</v>
      </c>
      <c r="S88" s="34">
        <v>745.02</v>
      </c>
      <c r="T88" s="10" t="s">
        <v>40</v>
      </c>
      <c r="U88" s="32">
        <v>43983</v>
      </c>
      <c r="V88" s="70">
        <f>D10+F10+F10+F10-S88-S89+F10+F10+F10+F10+F10-S90-S91-S92-S93+F10</f>
        <v>6706.1249999999991</v>
      </c>
      <c r="W88" s="28"/>
      <c r="X88" s="34">
        <v>1311.84</v>
      </c>
      <c r="Y88" s="10" t="s">
        <v>47</v>
      </c>
      <c r="Z88" s="10" t="s">
        <v>48</v>
      </c>
      <c r="AA88" s="59">
        <f>L10+N10+N10+N10+N10+N10+N10+N10-X88+N10-X89+N10</f>
        <v>1824.2500000000002</v>
      </c>
    </row>
    <row r="89" spans="15:27" ht="15">
      <c r="R89" s="76"/>
      <c r="S89" s="34">
        <v>745.02</v>
      </c>
      <c r="T89" s="10" t="s">
        <v>40</v>
      </c>
      <c r="U89" s="32">
        <v>44013</v>
      </c>
      <c r="V89" s="71"/>
      <c r="W89" s="28"/>
      <c r="X89" s="34">
        <v>1311.84</v>
      </c>
      <c r="Y89" s="10" t="s">
        <v>50</v>
      </c>
      <c r="Z89" s="10" t="s">
        <v>51</v>
      </c>
      <c r="AA89" s="60"/>
    </row>
    <row r="90" spans="15:27" ht="15">
      <c r="R90" s="76"/>
      <c r="S90" s="34">
        <v>745.02</v>
      </c>
      <c r="T90" s="10" t="s">
        <v>42</v>
      </c>
      <c r="U90" s="32">
        <v>44044</v>
      </c>
      <c r="V90" s="71"/>
      <c r="W90" s="28"/>
      <c r="X90" s="34"/>
      <c r="Y90" s="10"/>
      <c r="Z90" s="10"/>
      <c r="AA90" s="60"/>
    </row>
    <row r="91" spans="15:27" ht="15">
      <c r="O91" t="s">
        <v>41</v>
      </c>
      <c r="R91" s="76"/>
      <c r="S91" s="34">
        <v>745.02</v>
      </c>
      <c r="T91" s="10" t="s">
        <v>47</v>
      </c>
      <c r="U91" s="32">
        <v>44075</v>
      </c>
      <c r="V91" s="71"/>
      <c r="W91" s="28"/>
      <c r="X91" s="34"/>
      <c r="Y91" s="10"/>
      <c r="Z91" s="10"/>
      <c r="AA91" s="60"/>
    </row>
    <row r="92" spans="15:27" ht="15">
      <c r="R92" s="76"/>
      <c r="S92" s="34">
        <v>745.02</v>
      </c>
      <c r="T92" s="10" t="s">
        <v>49</v>
      </c>
      <c r="U92" s="32">
        <v>44105</v>
      </c>
      <c r="V92" s="71"/>
      <c r="W92" s="28"/>
      <c r="X92" s="34"/>
      <c r="Y92" s="10"/>
      <c r="Z92" s="10"/>
      <c r="AA92" s="60"/>
    </row>
    <row r="93" spans="15:27" ht="15">
      <c r="R93" s="76"/>
      <c r="S93" s="34">
        <v>745.02</v>
      </c>
      <c r="T93" s="10" t="s">
        <v>50</v>
      </c>
      <c r="U93" s="32">
        <v>44136</v>
      </c>
      <c r="V93" s="71"/>
      <c r="W93" s="28"/>
      <c r="X93" s="34"/>
      <c r="Y93" s="10"/>
      <c r="Z93" s="10"/>
      <c r="AA93" s="60"/>
    </row>
    <row r="94" spans="15:27" ht="15">
      <c r="R94" s="76"/>
      <c r="S94" s="34"/>
      <c r="T94" s="10"/>
      <c r="U94" s="32"/>
      <c r="V94" s="71"/>
      <c r="W94" s="28"/>
      <c r="X94" s="34"/>
      <c r="Y94" s="10"/>
      <c r="Z94" s="10"/>
      <c r="AA94" s="60"/>
    </row>
    <row r="95" spans="15:27" ht="15">
      <c r="R95" s="76"/>
      <c r="S95" s="34"/>
      <c r="T95" s="10"/>
      <c r="U95" s="10"/>
      <c r="V95" s="71"/>
      <c r="W95" s="28"/>
      <c r="X95" s="34"/>
      <c r="Y95" s="10"/>
      <c r="Z95" s="10"/>
      <c r="AA95" s="60"/>
    </row>
    <row r="96" spans="15:27" ht="15">
      <c r="R96" s="76"/>
      <c r="S96" s="34"/>
      <c r="T96" s="10"/>
      <c r="U96" s="10"/>
      <c r="V96" s="71"/>
      <c r="W96" s="28"/>
      <c r="X96" s="34"/>
      <c r="Y96" s="10"/>
      <c r="Z96" s="10"/>
      <c r="AA96" s="60"/>
    </row>
    <row r="97" spans="18:27" ht="21.75" customHeight="1">
      <c r="R97" s="76"/>
      <c r="S97" s="34"/>
      <c r="T97" s="10"/>
      <c r="U97" s="10"/>
      <c r="V97" s="71"/>
      <c r="W97" s="28"/>
      <c r="X97" s="34"/>
      <c r="Y97" s="10"/>
      <c r="Z97" s="10"/>
      <c r="AA97" s="60"/>
    </row>
    <row r="98" spans="18:27" ht="15">
      <c r="R98" s="76"/>
      <c r="S98" s="34"/>
      <c r="T98" s="10"/>
      <c r="U98" s="10"/>
      <c r="V98" s="71"/>
      <c r="W98" s="28"/>
      <c r="X98" s="34"/>
      <c r="Y98" s="10"/>
      <c r="Z98" s="10"/>
      <c r="AA98" s="60"/>
    </row>
    <row r="99" spans="18:27" ht="15">
      <c r="R99" s="77"/>
      <c r="S99" s="34"/>
      <c r="T99" s="10"/>
      <c r="U99" s="10"/>
      <c r="V99" s="72"/>
      <c r="W99" s="28"/>
      <c r="X99" s="34"/>
      <c r="Y99" s="10"/>
      <c r="Z99" s="10"/>
      <c r="AA99" s="61"/>
    </row>
    <row r="100" spans="18:27" ht="16.5" thickBot="1">
      <c r="R100" s="22" t="s">
        <v>14</v>
      </c>
      <c r="S100" s="44">
        <f>SUM(S88:S99)</f>
        <v>4470.12</v>
      </c>
      <c r="T100" s="23"/>
      <c r="U100" s="23"/>
      <c r="V100" s="37">
        <f>SUM(V88:V99)</f>
        <v>6706.1249999999991</v>
      </c>
      <c r="W100" s="28"/>
      <c r="X100" s="37">
        <f>SUM(X88:X99)</f>
        <v>2623.68</v>
      </c>
      <c r="Y100" s="23"/>
      <c r="Z100" s="23"/>
      <c r="AA100" s="51">
        <f>SUM(AA88:AA99)</f>
        <v>1824.2500000000002</v>
      </c>
    </row>
    <row r="101" spans="18:27">
      <c r="R101" s="78" t="s">
        <v>28</v>
      </c>
      <c r="S101" s="65"/>
      <c r="T101" s="65"/>
      <c r="U101" s="65"/>
      <c r="V101" s="79"/>
      <c r="W101" s="30"/>
      <c r="X101" s="64" t="s">
        <v>2</v>
      </c>
      <c r="Y101" s="65"/>
      <c r="Z101" s="65"/>
      <c r="AA101" s="66"/>
    </row>
    <row r="102" spans="18:27" ht="15">
      <c r="R102" s="74" t="s">
        <v>12</v>
      </c>
      <c r="S102" s="34">
        <v>295.83999999999997</v>
      </c>
      <c r="T102" s="10" t="s">
        <v>40</v>
      </c>
      <c r="U102" s="32">
        <v>43983</v>
      </c>
      <c r="V102" s="70">
        <f>D11+F11+F11+F11-S102-S103+F11+F11+F11+F11+F11-S104-S105-S106-S107+F11</f>
        <v>2451.1124999999997</v>
      </c>
      <c r="W102" s="28"/>
      <c r="X102" s="34">
        <v>77.16</v>
      </c>
      <c r="Y102" s="10" t="s">
        <v>47</v>
      </c>
      <c r="Z102" s="10" t="s">
        <v>48</v>
      </c>
      <c r="AA102" s="59">
        <f>L11+N11+N11+N11+N11+N11+N11+N11-X102+N11-X103+N11</f>
        <v>107.29999999999991</v>
      </c>
    </row>
    <row r="103" spans="18:27" ht="15">
      <c r="R103" s="74"/>
      <c r="S103" s="34">
        <v>295.83999999999997</v>
      </c>
      <c r="T103" s="10" t="s">
        <v>40</v>
      </c>
      <c r="U103" s="32">
        <v>44013</v>
      </c>
      <c r="V103" s="71"/>
      <c r="W103" s="28"/>
      <c r="X103" s="34">
        <v>77.16</v>
      </c>
      <c r="Y103" s="10" t="s">
        <v>50</v>
      </c>
      <c r="Z103" s="10" t="s">
        <v>51</v>
      </c>
      <c r="AA103" s="60"/>
    </row>
    <row r="104" spans="18:27" ht="15">
      <c r="R104" s="74"/>
      <c r="S104" s="34">
        <v>295.83999999999997</v>
      </c>
      <c r="T104" s="10" t="s">
        <v>42</v>
      </c>
      <c r="U104" s="32">
        <v>44044</v>
      </c>
      <c r="V104" s="71"/>
      <c r="W104" s="28"/>
      <c r="X104" s="34"/>
      <c r="Y104" s="10"/>
      <c r="Z104" s="10"/>
      <c r="AA104" s="60"/>
    </row>
    <row r="105" spans="18:27" ht="15">
      <c r="R105" s="74"/>
      <c r="S105" s="34">
        <v>295.83999999999997</v>
      </c>
      <c r="T105" s="10" t="s">
        <v>47</v>
      </c>
      <c r="U105" s="32">
        <v>44075</v>
      </c>
      <c r="V105" s="71"/>
      <c r="W105" s="28"/>
      <c r="X105" s="34"/>
      <c r="Y105" s="10"/>
      <c r="Z105" s="10"/>
      <c r="AA105" s="60"/>
    </row>
    <row r="106" spans="18:27" ht="15">
      <c r="R106" s="74"/>
      <c r="S106" s="34">
        <v>295.83999999999997</v>
      </c>
      <c r="T106" s="10" t="s">
        <v>49</v>
      </c>
      <c r="U106" s="32">
        <v>44105</v>
      </c>
      <c r="V106" s="71"/>
      <c r="W106" s="28"/>
      <c r="X106" s="34"/>
      <c r="Y106" s="10"/>
      <c r="Z106" s="10"/>
      <c r="AA106" s="60"/>
    </row>
    <row r="107" spans="18:27" ht="15">
      <c r="R107" s="74"/>
      <c r="S107" s="34">
        <v>295.83999999999997</v>
      </c>
      <c r="T107" s="10" t="s">
        <v>50</v>
      </c>
      <c r="U107" s="32">
        <v>44136</v>
      </c>
      <c r="V107" s="71"/>
      <c r="W107" s="28"/>
      <c r="X107" s="34"/>
      <c r="Y107" s="10"/>
      <c r="Z107" s="10"/>
      <c r="AA107" s="60"/>
    </row>
    <row r="108" spans="18:27" ht="15">
      <c r="R108" s="74"/>
      <c r="S108" s="34"/>
      <c r="T108" s="10"/>
      <c r="U108" s="32"/>
      <c r="V108" s="71"/>
      <c r="W108" s="28"/>
      <c r="X108" s="34"/>
      <c r="Y108" s="10"/>
      <c r="Z108" s="10"/>
      <c r="AA108" s="60"/>
    </row>
    <row r="109" spans="18:27" ht="15">
      <c r="R109" s="74"/>
      <c r="S109" s="34"/>
      <c r="T109" s="10"/>
      <c r="U109" s="10"/>
      <c r="V109" s="71"/>
      <c r="W109" s="28"/>
      <c r="X109" s="34"/>
      <c r="Y109" s="10"/>
      <c r="Z109" s="10"/>
      <c r="AA109" s="60"/>
    </row>
    <row r="110" spans="18:27" ht="15">
      <c r="R110" s="74"/>
      <c r="S110" s="34"/>
      <c r="T110" s="10"/>
      <c r="U110" s="10"/>
      <c r="V110" s="71"/>
      <c r="W110" s="28"/>
      <c r="X110" s="34"/>
      <c r="Y110" s="10"/>
      <c r="Z110" s="10"/>
      <c r="AA110" s="60"/>
    </row>
    <row r="111" spans="18:27" ht="15">
      <c r="R111" s="74"/>
      <c r="S111" s="34"/>
      <c r="T111" s="10"/>
      <c r="U111" s="10"/>
      <c r="V111" s="71"/>
      <c r="W111" s="28"/>
      <c r="X111" s="34"/>
      <c r="Y111" s="10"/>
      <c r="Z111" s="10"/>
      <c r="AA111" s="60"/>
    </row>
    <row r="112" spans="18:27" ht="15">
      <c r="R112" s="74"/>
      <c r="S112" s="34"/>
      <c r="T112" s="10"/>
      <c r="U112" s="10"/>
      <c r="V112" s="71"/>
      <c r="W112" s="28"/>
      <c r="X112" s="34"/>
      <c r="Y112" s="10"/>
      <c r="Z112" s="10"/>
      <c r="AA112" s="60"/>
    </row>
    <row r="113" spans="18:27" ht="15">
      <c r="R113" s="74"/>
      <c r="S113" s="34"/>
      <c r="T113" s="10"/>
      <c r="U113" s="10"/>
      <c r="V113" s="72"/>
      <c r="W113" s="28"/>
      <c r="X113" s="34"/>
      <c r="Y113" s="10"/>
      <c r="Z113" s="10"/>
      <c r="AA113" s="61"/>
    </row>
    <row r="114" spans="18:27" ht="16.5" thickBot="1">
      <c r="R114" s="24" t="s">
        <v>14</v>
      </c>
      <c r="S114" s="43">
        <f>SUM(S102:S113)</f>
        <v>1775.0399999999997</v>
      </c>
      <c r="T114" s="25"/>
      <c r="U114" s="25"/>
      <c r="V114" s="36">
        <f>SUM(V102:V113)</f>
        <v>2451.1124999999997</v>
      </c>
      <c r="W114" s="29"/>
      <c r="X114" s="36">
        <f>SUM(X102:X113)</f>
        <v>154.32</v>
      </c>
      <c r="Y114" s="25"/>
      <c r="Z114" s="25"/>
      <c r="AA114" s="50">
        <f>SUM(AA102:AA113)</f>
        <v>107.29999999999991</v>
      </c>
    </row>
    <row r="115" spans="18:27">
      <c r="R115" s="73" t="s">
        <v>28</v>
      </c>
      <c r="S115" s="62"/>
      <c r="T115" s="62"/>
      <c r="U115" s="62"/>
      <c r="V115" s="62"/>
      <c r="W115" s="30"/>
      <c r="X115" s="62" t="s">
        <v>2</v>
      </c>
      <c r="Y115" s="62"/>
      <c r="Z115" s="62"/>
      <c r="AA115" s="63"/>
    </row>
    <row r="116" spans="18:27" ht="15">
      <c r="R116" s="74" t="s">
        <v>23</v>
      </c>
      <c r="S116" s="34">
        <v>295.83999999999997</v>
      </c>
      <c r="T116" s="10" t="s">
        <v>40</v>
      </c>
      <c r="U116" s="32">
        <v>43983</v>
      </c>
      <c r="V116" s="70">
        <f>D12+F12+F12+F12-S116-S117+F12+F12+F12+F12+F12-S118-S119-S120-S121+F12</f>
        <v>2451.1124999999997</v>
      </c>
      <c r="W116" s="28"/>
      <c r="X116" s="55"/>
      <c r="Y116" s="10"/>
      <c r="Z116" s="10"/>
      <c r="AA116" s="59">
        <f>L12+N12+N12+N12+N12+N12+N12+N12+N12+N12</f>
        <v>261.61999999999989</v>
      </c>
    </row>
    <row r="117" spans="18:27" ht="15">
      <c r="R117" s="74"/>
      <c r="S117" s="34">
        <v>295.83999999999997</v>
      </c>
      <c r="T117" s="10" t="s">
        <v>40</v>
      </c>
      <c r="U117" s="32">
        <v>44013</v>
      </c>
      <c r="V117" s="71"/>
      <c r="W117" s="28"/>
      <c r="X117" s="55"/>
      <c r="Y117" s="10"/>
      <c r="Z117" s="10"/>
      <c r="AA117" s="60"/>
    </row>
    <row r="118" spans="18:27" ht="15">
      <c r="R118" s="74"/>
      <c r="S118" s="34">
        <v>295.83999999999997</v>
      </c>
      <c r="T118" s="10" t="s">
        <v>42</v>
      </c>
      <c r="U118" s="32">
        <v>44044</v>
      </c>
      <c r="V118" s="71"/>
      <c r="W118" s="28"/>
      <c r="X118" s="55"/>
      <c r="Y118" s="10"/>
      <c r="Z118" s="10"/>
      <c r="AA118" s="60"/>
    </row>
    <row r="119" spans="18:27" ht="15">
      <c r="R119" s="74"/>
      <c r="S119" s="34">
        <v>295.83999999999997</v>
      </c>
      <c r="T119" s="10" t="s">
        <v>47</v>
      </c>
      <c r="U119" s="32">
        <v>44075</v>
      </c>
      <c r="V119" s="71"/>
      <c r="W119" s="28"/>
      <c r="X119" s="55"/>
      <c r="Y119" s="10"/>
      <c r="Z119" s="10"/>
      <c r="AA119" s="60"/>
    </row>
    <row r="120" spans="18:27" ht="15">
      <c r="R120" s="74"/>
      <c r="S120" s="34">
        <v>295.83999999999997</v>
      </c>
      <c r="T120" s="10" t="s">
        <v>49</v>
      </c>
      <c r="U120" s="32">
        <v>44105</v>
      </c>
      <c r="V120" s="71"/>
      <c r="W120" s="28"/>
      <c r="X120" s="55"/>
      <c r="Y120" s="10"/>
      <c r="Z120" s="10"/>
      <c r="AA120" s="60"/>
    </row>
    <row r="121" spans="18:27" ht="15">
      <c r="R121" s="74"/>
      <c r="S121" s="34">
        <v>295.83999999999997</v>
      </c>
      <c r="T121" s="10" t="s">
        <v>50</v>
      </c>
      <c r="U121" s="32">
        <v>44136</v>
      </c>
      <c r="V121" s="71"/>
      <c r="W121" s="28"/>
      <c r="X121" s="55"/>
      <c r="Y121" s="10"/>
      <c r="Z121" s="10"/>
      <c r="AA121" s="60"/>
    </row>
    <row r="122" spans="18:27" ht="15">
      <c r="R122" s="74"/>
      <c r="S122" s="34"/>
      <c r="T122" s="10"/>
      <c r="U122" s="32"/>
      <c r="V122" s="71"/>
      <c r="W122" s="28"/>
      <c r="X122" s="55"/>
      <c r="Y122" s="10"/>
      <c r="Z122" s="10"/>
      <c r="AA122" s="60"/>
    </row>
    <row r="123" spans="18:27" ht="15">
      <c r="R123" s="74"/>
      <c r="S123" s="34"/>
      <c r="T123" s="10"/>
      <c r="U123" s="10"/>
      <c r="V123" s="71"/>
      <c r="W123" s="28"/>
      <c r="X123" s="55"/>
      <c r="Y123" s="10"/>
      <c r="Z123" s="10"/>
      <c r="AA123" s="60"/>
    </row>
    <row r="124" spans="18:27" ht="15">
      <c r="R124" s="74"/>
      <c r="S124" s="34"/>
      <c r="T124" s="10"/>
      <c r="U124" s="10"/>
      <c r="V124" s="71"/>
      <c r="W124" s="28"/>
      <c r="X124" s="55"/>
      <c r="Y124" s="10"/>
      <c r="Z124" s="10"/>
      <c r="AA124" s="60"/>
    </row>
    <row r="125" spans="18:27" ht="15">
      <c r="R125" s="74"/>
      <c r="S125" s="34"/>
      <c r="T125" s="10"/>
      <c r="U125" s="10"/>
      <c r="V125" s="71"/>
      <c r="W125" s="28"/>
      <c r="X125" s="55"/>
      <c r="Y125" s="10"/>
      <c r="Z125" s="10"/>
      <c r="AA125" s="60"/>
    </row>
    <row r="126" spans="18:27" ht="15">
      <c r="R126" s="74"/>
      <c r="S126" s="34"/>
      <c r="T126" s="10"/>
      <c r="U126" s="10"/>
      <c r="V126" s="71"/>
      <c r="W126" s="28"/>
      <c r="X126" s="55"/>
      <c r="Y126" s="10"/>
      <c r="Z126" s="10"/>
      <c r="AA126" s="60"/>
    </row>
    <row r="127" spans="18:27" ht="15">
      <c r="R127" s="74"/>
      <c r="S127" s="34"/>
      <c r="T127" s="10"/>
      <c r="U127" s="10"/>
      <c r="V127" s="72"/>
      <c r="W127" s="28"/>
      <c r="X127" s="55"/>
      <c r="Y127" s="10"/>
      <c r="Z127" s="10"/>
      <c r="AA127" s="61"/>
    </row>
    <row r="128" spans="18:27" ht="16.5" thickBot="1">
      <c r="R128" s="24" t="s">
        <v>14</v>
      </c>
      <c r="S128" s="43">
        <f>SUM(S116:S127)</f>
        <v>1775.0399999999997</v>
      </c>
      <c r="T128" s="25"/>
      <c r="U128" s="25"/>
      <c r="V128" s="38">
        <f>SUM(V116:V127)</f>
        <v>2451.1124999999997</v>
      </c>
      <c r="W128" s="29"/>
      <c r="X128" s="56">
        <f>SUM(X116:X127)</f>
        <v>0</v>
      </c>
      <c r="Y128" s="25"/>
      <c r="Z128" s="25"/>
      <c r="AA128" s="50">
        <f>SUM(AA116:AA127)</f>
        <v>261.61999999999989</v>
      </c>
    </row>
    <row r="129" spans="18:27">
      <c r="R129" s="26"/>
      <c r="S129" s="39"/>
      <c r="T129" s="27"/>
      <c r="U129" s="27"/>
      <c r="V129" s="39"/>
      <c r="W129" s="27"/>
      <c r="X129" s="27"/>
      <c r="Y129" s="27"/>
      <c r="Z129" s="27"/>
      <c r="AA129" s="27"/>
    </row>
    <row r="130" spans="18:27" ht="35.25" customHeight="1">
      <c r="R130" s="41" t="s">
        <v>36</v>
      </c>
      <c r="S130" s="45">
        <f>SUM(S16+S30+S44+S58+S72+S86+S100+S114+S128)</f>
        <v>37580.76</v>
      </c>
      <c r="T130" s="27"/>
      <c r="U130" s="46" t="s">
        <v>37</v>
      </c>
      <c r="V130" s="45">
        <f>SUM(V16+V30+V44+V58+V72+V86+V100+V114+V128)</f>
        <v>70011.287500000006</v>
      </c>
      <c r="W130" s="27"/>
      <c r="X130" s="45">
        <f>X16+X30+X44+X58+X72+X86+X100+X114+X128</f>
        <v>7341.84</v>
      </c>
      <c r="Y130" s="57"/>
      <c r="Z130" s="58"/>
      <c r="AA130" s="45">
        <f>AA16+AA30+AA44+AA58+AA72+AA86+AA100+AA114+AA128</f>
        <v>6002.04</v>
      </c>
    </row>
    <row r="131" spans="18:27">
      <c r="R131" s="26"/>
      <c r="S131" s="39"/>
      <c r="T131" s="27"/>
      <c r="U131" s="27"/>
      <c r="V131" s="39"/>
      <c r="W131" s="27"/>
      <c r="X131" s="57"/>
      <c r="Y131" s="57"/>
      <c r="Z131" s="57"/>
      <c r="AA131" s="57"/>
    </row>
    <row r="132" spans="18:27">
      <c r="R132" s="26"/>
      <c r="S132" s="39"/>
      <c r="T132" s="27"/>
      <c r="U132" s="27"/>
      <c r="V132" s="39"/>
      <c r="W132" s="27"/>
      <c r="X132" s="27"/>
      <c r="Y132" s="27"/>
      <c r="Z132" s="27"/>
      <c r="AA132" s="27"/>
    </row>
    <row r="133" spans="18:27">
      <c r="R133" s="26"/>
      <c r="S133" s="39"/>
      <c r="T133" s="27"/>
      <c r="U133" s="27"/>
      <c r="V133" s="39"/>
      <c r="W133" s="27"/>
      <c r="X133" s="27"/>
      <c r="Y133" s="27"/>
      <c r="Z133" s="27"/>
      <c r="AA133" s="27"/>
    </row>
    <row r="134" spans="18:27">
      <c r="R134" s="26"/>
      <c r="S134" s="39"/>
      <c r="T134" s="27"/>
      <c r="U134" s="27"/>
      <c r="V134" s="39"/>
      <c r="W134" s="27"/>
      <c r="X134" s="27"/>
      <c r="Y134" s="27"/>
      <c r="Z134" s="27"/>
      <c r="AA134" s="27"/>
    </row>
    <row r="135" spans="18:27">
      <c r="R135" s="26"/>
      <c r="S135" s="39"/>
      <c r="T135" s="27"/>
      <c r="U135" s="27"/>
      <c r="V135" s="39"/>
      <c r="W135" s="27"/>
      <c r="X135" s="27"/>
      <c r="Y135" s="27"/>
      <c r="Z135" s="27"/>
      <c r="AA135" s="27"/>
    </row>
    <row r="136" spans="18:27">
      <c r="R136" s="26"/>
      <c r="S136" s="39"/>
      <c r="T136" s="27"/>
      <c r="U136" s="27"/>
      <c r="V136" s="39"/>
      <c r="W136" s="27"/>
      <c r="X136" s="27"/>
      <c r="Y136" s="27"/>
      <c r="Z136" s="27"/>
      <c r="AA136" s="27"/>
    </row>
    <row r="137" spans="18:27">
      <c r="R137" s="26"/>
      <c r="S137" s="39"/>
      <c r="T137" s="27"/>
      <c r="U137" s="27"/>
      <c r="V137" s="39"/>
      <c r="W137" s="27"/>
      <c r="X137" s="27"/>
      <c r="Y137" s="27"/>
      <c r="Z137" s="27"/>
      <c r="AA137" s="27"/>
    </row>
    <row r="138" spans="18:27">
      <c r="R138" s="26"/>
      <c r="S138" s="39"/>
      <c r="T138" s="27"/>
      <c r="U138" s="27"/>
      <c r="V138" s="39"/>
      <c r="W138" s="27"/>
      <c r="X138" s="27"/>
      <c r="Y138" s="27"/>
      <c r="Z138" s="27"/>
      <c r="AA138" s="27"/>
    </row>
    <row r="139" spans="18:27">
      <c r="R139" s="26"/>
      <c r="S139" s="39"/>
      <c r="T139" s="27"/>
      <c r="U139" s="27"/>
      <c r="V139" s="39"/>
      <c r="W139" s="27"/>
      <c r="X139" s="27"/>
      <c r="Y139" s="27"/>
      <c r="Z139" s="27"/>
      <c r="AA139" s="27"/>
    </row>
    <row r="140" spans="18:27">
      <c r="R140" s="26"/>
      <c r="S140" s="39"/>
      <c r="T140" s="27"/>
      <c r="U140" s="27"/>
      <c r="V140" s="39"/>
      <c r="W140" s="27"/>
      <c r="X140" s="27"/>
      <c r="Y140" s="27"/>
      <c r="Z140" s="27"/>
      <c r="AA140" s="27"/>
    </row>
    <row r="141" spans="18:27">
      <c r="R141" s="26"/>
      <c r="S141" s="39"/>
      <c r="T141" s="27"/>
      <c r="U141" s="27"/>
      <c r="V141" s="39"/>
      <c r="W141" s="27"/>
      <c r="X141" s="27"/>
      <c r="Y141" s="27"/>
      <c r="Z141" s="27"/>
      <c r="AA141" s="27"/>
    </row>
    <row r="142" spans="18:27">
      <c r="R142" s="26"/>
      <c r="S142" s="39"/>
      <c r="T142" s="27"/>
      <c r="U142" s="27"/>
      <c r="V142" s="39"/>
      <c r="W142" s="27"/>
      <c r="X142" s="27"/>
      <c r="Y142" s="27"/>
      <c r="Z142" s="27"/>
      <c r="AA142" s="27"/>
    </row>
    <row r="143" spans="18:27">
      <c r="R143" s="26"/>
      <c r="S143" s="39"/>
      <c r="T143" s="27"/>
      <c r="U143" s="27"/>
      <c r="V143" s="39"/>
      <c r="W143" s="27"/>
      <c r="X143" s="27"/>
      <c r="Y143" s="27"/>
      <c r="Z143" s="27"/>
      <c r="AA143" s="27"/>
    </row>
    <row r="144" spans="18:27">
      <c r="R144" s="26"/>
      <c r="S144" s="39"/>
      <c r="T144" s="27"/>
      <c r="U144" s="27"/>
      <c r="V144" s="39"/>
      <c r="W144" s="27"/>
      <c r="X144" s="27"/>
      <c r="Y144" s="27"/>
      <c r="Z144" s="27"/>
      <c r="AA144" s="27"/>
    </row>
    <row r="145" spans="18:27">
      <c r="R145" s="26"/>
      <c r="S145" s="39"/>
      <c r="T145" s="27"/>
      <c r="U145" s="27"/>
      <c r="V145" s="39"/>
      <c r="W145" s="27"/>
      <c r="X145" s="27"/>
      <c r="Y145" s="27"/>
      <c r="Z145" s="27"/>
      <c r="AA145" s="27"/>
    </row>
    <row r="146" spans="18:27">
      <c r="R146" s="26"/>
      <c r="S146" s="39"/>
      <c r="T146" s="27"/>
      <c r="U146" s="27"/>
      <c r="V146" s="39"/>
      <c r="W146" s="27"/>
      <c r="X146" s="27"/>
      <c r="Y146" s="27"/>
      <c r="Z146" s="27"/>
      <c r="AA146" s="27"/>
    </row>
    <row r="147" spans="18:27">
      <c r="R147" s="26"/>
      <c r="S147" s="39"/>
      <c r="T147" s="27"/>
      <c r="U147" s="27"/>
      <c r="V147" s="39"/>
      <c r="W147" s="27"/>
      <c r="X147" s="27"/>
      <c r="Y147" s="27"/>
      <c r="Z147" s="27"/>
      <c r="AA147" s="27"/>
    </row>
    <row r="148" spans="18:27">
      <c r="R148" s="26"/>
      <c r="S148" s="39"/>
      <c r="T148" s="27"/>
      <c r="U148" s="27"/>
      <c r="V148" s="39"/>
      <c r="W148" s="27"/>
      <c r="X148" s="27"/>
      <c r="Y148" s="27"/>
      <c r="Z148" s="27"/>
      <c r="AA148" s="27"/>
    </row>
    <row r="149" spans="18:27">
      <c r="R149" s="26"/>
      <c r="S149" s="39"/>
      <c r="T149" s="27"/>
      <c r="U149" s="27"/>
      <c r="V149" s="39"/>
      <c r="W149" s="27"/>
      <c r="X149" s="27"/>
      <c r="Y149" s="27"/>
      <c r="Z149" s="27"/>
      <c r="AA149" s="27"/>
    </row>
    <row r="150" spans="18:27">
      <c r="R150" s="26"/>
      <c r="S150" s="39"/>
      <c r="T150" s="27"/>
      <c r="U150" s="27"/>
      <c r="V150" s="39"/>
      <c r="W150" s="27"/>
      <c r="X150" s="27"/>
      <c r="Y150" s="27"/>
      <c r="Z150" s="27"/>
      <c r="AA150" s="27"/>
    </row>
    <row r="151" spans="18:27">
      <c r="R151" s="26"/>
      <c r="S151" s="39"/>
      <c r="T151" s="27"/>
      <c r="U151" s="27"/>
      <c r="V151" s="39"/>
      <c r="W151" s="27"/>
      <c r="X151" s="27"/>
      <c r="Y151" s="27"/>
      <c r="Z151" s="27"/>
      <c r="AA151" s="27"/>
    </row>
    <row r="152" spans="18:27">
      <c r="R152" s="26"/>
      <c r="S152" s="39"/>
      <c r="T152" s="27"/>
      <c r="U152" s="27"/>
      <c r="V152" s="39"/>
      <c r="W152" s="27"/>
      <c r="X152" s="27"/>
      <c r="Y152" s="27"/>
      <c r="Z152" s="27"/>
      <c r="AA152" s="27"/>
    </row>
    <row r="153" spans="18:27">
      <c r="R153" s="26"/>
      <c r="S153" s="39"/>
      <c r="T153" s="27"/>
      <c r="U153" s="27"/>
      <c r="V153" s="39"/>
      <c r="W153" s="27"/>
      <c r="X153" s="27"/>
      <c r="Y153" s="27"/>
      <c r="Z153" s="27"/>
      <c r="AA153" s="27"/>
    </row>
    <row r="154" spans="18:27">
      <c r="R154" s="26"/>
      <c r="S154" s="39"/>
      <c r="T154" s="27"/>
      <c r="U154" s="27"/>
      <c r="V154" s="39"/>
      <c r="W154" s="27"/>
      <c r="X154" s="27"/>
      <c r="Y154" s="27"/>
      <c r="Z154" s="27"/>
      <c r="AA154" s="27"/>
    </row>
    <row r="155" spans="18:27">
      <c r="R155" s="26"/>
      <c r="S155" s="39"/>
      <c r="T155" s="27"/>
      <c r="U155" s="27"/>
      <c r="V155" s="39"/>
      <c r="W155" s="27"/>
      <c r="X155" s="27"/>
      <c r="Y155" s="27"/>
      <c r="Z155" s="27"/>
      <c r="AA155" s="27"/>
    </row>
    <row r="156" spans="18:27">
      <c r="R156" s="26"/>
      <c r="S156" s="39"/>
      <c r="T156" s="27"/>
      <c r="U156" s="27"/>
      <c r="V156" s="39"/>
      <c r="W156" s="27"/>
      <c r="X156" s="27"/>
      <c r="Y156" s="27"/>
      <c r="Z156" s="27"/>
      <c r="AA156" s="27"/>
    </row>
    <row r="157" spans="18:27">
      <c r="R157" s="26"/>
      <c r="S157" s="39"/>
      <c r="T157" s="27"/>
      <c r="U157" s="27"/>
      <c r="V157" s="39"/>
      <c r="W157" s="27"/>
      <c r="X157" s="27"/>
      <c r="Y157" s="27"/>
      <c r="Z157" s="27"/>
      <c r="AA157" s="27"/>
    </row>
    <row r="158" spans="18:27">
      <c r="R158" s="26"/>
      <c r="S158" s="39"/>
      <c r="T158" s="27"/>
      <c r="U158" s="27"/>
      <c r="V158" s="39"/>
      <c r="W158" s="27"/>
      <c r="X158" s="27"/>
      <c r="Y158" s="27"/>
      <c r="Z158" s="27"/>
      <c r="AA158" s="27"/>
    </row>
    <row r="159" spans="18:27">
      <c r="R159" s="26"/>
      <c r="S159" s="39"/>
      <c r="T159" s="27"/>
      <c r="U159" s="27"/>
      <c r="V159" s="39"/>
      <c r="W159" s="27"/>
      <c r="X159" s="27"/>
      <c r="Y159" s="27"/>
      <c r="Z159" s="27"/>
      <c r="AA159" s="27"/>
    </row>
    <row r="160" spans="18:27">
      <c r="R160" s="26"/>
      <c r="S160" s="39"/>
      <c r="T160" s="27"/>
      <c r="U160" s="27"/>
      <c r="V160" s="39"/>
      <c r="W160" s="27"/>
      <c r="X160" s="27"/>
      <c r="Y160" s="27"/>
      <c r="Z160" s="27"/>
      <c r="AA160" s="27"/>
    </row>
    <row r="161" spans="18:27">
      <c r="R161" s="26"/>
      <c r="S161" s="39"/>
      <c r="T161" s="27"/>
      <c r="U161" s="27"/>
      <c r="V161" s="39"/>
      <c r="W161" s="27"/>
      <c r="X161" s="27"/>
      <c r="Y161" s="27"/>
      <c r="Z161" s="27"/>
      <c r="AA161" s="27"/>
    </row>
    <row r="162" spans="18:27">
      <c r="R162" s="26"/>
      <c r="S162" s="39"/>
      <c r="T162" s="27"/>
      <c r="U162" s="27"/>
      <c r="V162" s="39"/>
      <c r="W162" s="27"/>
      <c r="X162" s="27"/>
      <c r="Y162" s="27"/>
      <c r="Z162" s="27"/>
      <c r="AA162" s="27"/>
    </row>
    <row r="163" spans="18:27">
      <c r="R163" s="26"/>
      <c r="S163" s="39"/>
      <c r="T163" s="27"/>
      <c r="U163" s="27"/>
      <c r="V163" s="39"/>
      <c r="W163" s="27"/>
      <c r="X163" s="27"/>
      <c r="Y163" s="27"/>
      <c r="Z163" s="27"/>
      <c r="AA163" s="27"/>
    </row>
    <row r="164" spans="18:27">
      <c r="R164" s="26"/>
      <c r="S164" s="39"/>
      <c r="T164" s="27"/>
      <c r="U164" s="27"/>
      <c r="V164" s="39"/>
      <c r="W164" s="27"/>
      <c r="X164" s="27"/>
      <c r="Y164" s="27"/>
      <c r="Z164" s="27"/>
      <c r="AA164" s="27"/>
    </row>
    <row r="165" spans="18:27">
      <c r="R165" s="26"/>
      <c r="S165" s="39"/>
      <c r="T165" s="27"/>
      <c r="U165" s="27"/>
      <c r="V165" s="39"/>
      <c r="W165" s="27"/>
      <c r="X165" s="27"/>
      <c r="Y165" s="27"/>
      <c r="Z165" s="27"/>
      <c r="AA165" s="27"/>
    </row>
    <row r="166" spans="18:27">
      <c r="R166" s="26"/>
      <c r="S166" s="39"/>
      <c r="T166" s="27"/>
      <c r="U166" s="27"/>
      <c r="V166" s="39"/>
      <c r="W166" s="27"/>
      <c r="X166" s="27"/>
      <c r="Y166" s="27"/>
      <c r="Z166" s="27"/>
      <c r="AA166" s="27"/>
    </row>
    <row r="167" spans="18:27">
      <c r="R167" s="26"/>
      <c r="S167" s="39"/>
      <c r="T167" s="27"/>
      <c r="U167" s="27"/>
      <c r="V167" s="39"/>
      <c r="W167" s="27"/>
      <c r="X167" s="27"/>
      <c r="Y167" s="27"/>
      <c r="Z167" s="27"/>
      <c r="AA167" s="27"/>
    </row>
    <row r="168" spans="18:27">
      <c r="R168" s="26"/>
      <c r="S168" s="39"/>
      <c r="T168" s="27"/>
      <c r="U168" s="27"/>
      <c r="V168" s="39"/>
      <c r="W168" s="27"/>
      <c r="X168" s="27"/>
      <c r="Y168" s="27"/>
      <c r="Z168" s="27"/>
      <c r="AA168" s="27"/>
    </row>
    <row r="169" spans="18:27">
      <c r="R169" s="26"/>
      <c r="S169" s="39"/>
      <c r="T169" s="27"/>
      <c r="U169" s="27"/>
      <c r="V169" s="39"/>
      <c r="W169" s="27"/>
      <c r="X169" s="27"/>
      <c r="Y169" s="27"/>
      <c r="Z169" s="27"/>
      <c r="AA169" s="27"/>
    </row>
    <row r="170" spans="18:27">
      <c r="R170" s="26"/>
      <c r="S170" s="39"/>
      <c r="T170" s="27"/>
      <c r="U170" s="27"/>
      <c r="V170" s="39"/>
      <c r="W170" s="27"/>
      <c r="X170" s="27"/>
      <c r="Y170" s="27"/>
      <c r="Z170" s="27"/>
      <c r="AA170" s="27"/>
    </row>
    <row r="171" spans="18:27">
      <c r="R171" s="26"/>
      <c r="S171" s="39"/>
      <c r="T171" s="27"/>
      <c r="U171" s="27"/>
      <c r="V171" s="39"/>
      <c r="W171" s="27"/>
      <c r="X171" s="27"/>
      <c r="Y171" s="27"/>
      <c r="Z171" s="27"/>
      <c r="AA171" s="27"/>
    </row>
    <row r="172" spans="18:27">
      <c r="R172" s="26"/>
      <c r="S172" s="39"/>
      <c r="T172" s="27"/>
      <c r="U172" s="27"/>
      <c r="V172" s="39"/>
      <c r="W172" s="27"/>
      <c r="X172" s="27"/>
      <c r="Y172" s="27"/>
      <c r="Z172" s="27"/>
      <c r="AA172" s="27"/>
    </row>
    <row r="173" spans="18:27">
      <c r="R173" s="26"/>
      <c r="S173" s="39"/>
      <c r="T173" s="27"/>
      <c r="U173" s="27"/>
      <c r="V173" s="39"/>
      <c r="W173" s="27"/>
      <c r="X173" s="27"/>
      <c r="Y173" s="27"/>
      <c r="Z173" s="27"/>
      <c r="AA173" s="27"/>
    </row>
    <row r="174" spans="18:27">
      <c r="R174" s="26"/>
      <c r="S174" s="39"/>
      <c r="T174" s="27"/>
      <c r="U174" s="27"/>
      <c r="V174" s="39"/>
      <c r="W174" s="27"/>
      <c r="X174" s="27"/>
      <c r="Y174" s="27"/>
      <c r="Z174" s="27"/>
      <c r="AA174" s="27"/>
    </row>
    <row r="175" spans="18:27">
      <c r="R175" s="26"/>
      <c r="S175" s="39"/>
      <c r="T175" s="27"/>
      <c r="U175" s="27"/>
      <c r="V175" s="39"/>
      <c r="W175" s="27"/>
      <c r="X175" s="27"/>
      <c r="Y175" s="27"/>
      <c r="Z175" s="27"/>
      <c r="AA175" s="27"/>
    </row>
    <row r="176" spans="18:27">
      <c r="R176" s="26"/>
      <c r="S176" s="39"/>
      <c r="T176" s="27"/>
      <c r="U176" s="27"/>
      <c r="V176" s="39"/>
      <c r="W176" s="27"/>
      <c r="X176" s="27"/>
      <c r="Y176" s="27"/>
      <c r="Z176" s="27"/>
      <c r="AA176" s="27"/>
    </row>
    <row r="177" spans="18:27">
      <c r="R177" s="26"/>
      <c r="S177" s="39"/>
      <c r="T177" s="27"/>
      <c r="U177" s="27"/>
      <c r="V177" s="39"/>
      <c r="W177" s="27"/>
      <c r="X177" s="27"/>
      <c r="Y177" s="27"/>
      <c r="Z177" s="27"/>
      <c r="AA177" s="27"/>
    </row>
    <row r="178" spans="18:27">
      <c r="R178" s="26"/>
      <c r="S178" s="39"/>
      <c r="T178" s="27"/>
      <c r="U178" s="27"/>
      <c r="V178" s="39"/>
      <c r="W178" s="27"/>
      <c r="X178" s="27"/>
      <c r="Y178" s="27"/>
      <c r="Z178" s="27"/>
      <c r="AA178" s="27"/>
    </row>
    <row r="179" spans="18:27">
      <c r="R179" s="26"/>
      <c r="S179" s="39"/>
      <c r="T179" s="27"/>
      <c r="U179" s="27"/>
      <c r="V179" s="39"/>
      <c r="W179" s="27"/>
      <c r="X179" s="27"/>
      <c r="Y179" s="27"/>
      <c r="Z179" s="27"/>
      <c r="AA179" s="27"/>
    </row>
    <row r="180" spans="18:27">
      <c r="R180" s="26"/>
      <c r="S180" s="39"/>
      <c r="T180" s="27"/>
      <c r="U180" s="27"/>
      <c r="V180" s="39"/>
      <c r="W180" s="27"/>
      <c r="X180" s="27"/>
      <c r="Y180" s="27"/>
      <c r="Z180" s="27"/>
      <c r="AA180" s="27"/>
    </row>
    <row r="181" spans="18:27">
      <c r="R181" s="26"/>
      <c r="S181" s="39"/>
      <c r="T181" s="27"/>
      <c r="U181" s="27"/>
      <c r="V181" s="39"/>
      <c r="W181" s="27"/>
      <c r="X181" s="27"/>
      <c r="Y181" s="27"/>
      <c r="Z181" s="27"/>
      <c r="AA181" s="27"/>
    </row>
    <row r="182" spans="18:27">
      <c r="R182" s="26"/>
      <c r="S182" s="39"/>
      <c r="T182" s="27"/>
      <c r="U182" s="27"/>
      <c r="V182" s="39"/>
      <c r="W182" s="27"/>
      <c r="X182" s="27"/>
      <c r="Y182" s="27"/>
      <c r="Z182" s="27"/>
      <c r="AA182" s="27"/>
    </row>
    <row r="183" spans="18:27">
      <c r="R183" s="26"/>
      <c r="S183" s="39"/>
      <c r="T183" s="27"/>
      <c r="U183" s="27"/>
      <c r="V183" s="39"/>
      <c r="W183" s="27"/>
      <c r="X183" s="27"/>
      <c r="Y183" s="27"/>
      <c r="Z183" s="27"/>
      <c r="AA183" s="27"/>
    </row>
    <row r="184" spans="18:27">
      <c r="R184" s="26"/>
      <c r="S184" s="39"/>
      <c r="T184" s="27"/>
      <c r="U184" s="27"/>
      <c r="V184" s="39"/>
      <c r="W184" s="27"/>
      <c r="X184" s="27"/>
      <c r="Y184" s="27"/>
      <c r="Z184" s="27"/>
      <c r="AA184" s="27"/>
    </row>
    <row r="185" spans="18:27">
      <c r="R185" s="26"/>
      <c r="S185" s="39"/>
      <c r="T185" s="27"/>
      <c r="U185" s="27"/>
      <c r="V185" s="39"/>
      <c r="W185" s="27"/>
      <c r="X185" s="27"/>
      <c r="Y185" s="27"/>
      <c r="Z185" s="27"/>
      <c r="AA185" s="27"/>
    </row>
    <row r="186" spans="18:27">
      <c r="R186" s="26"/>
      <c r="S186" s="39"/>
      <c r="T186" s="27"/>
      <c r="U186" s="27"/>
      <c r="V186" s="39"/>
      <c r="W186" s="27"/>
      <c r="X186" s="27"/>
      <c r="Y186" s="27"/>
      <c r="Z186" s="27"/>
      <c r="AA186" s="27"/>
    </row>
    <row r="187" spans="18:27">
      <c r="R187" s="26"/>
      <c r="S187" s="39"/>
      <c r="T187" s="27"/>
      <c r="U187" s="27"/>
      <c r="V187" s="39"/>
      <c r="W187" s="27"/>
      <c r="X187" s="27"/>
      <c r="Y187" s="27"/>
      <c r="Z187" s="27"/>
      <c r="AA187" s="27"/>
    </row>
    <row r="188" spans="18:27">
      <c r="R188" s="26"/>
      <c r="S188" s="39"/>
      <c r="T188" s="27"/>
      <c r="U188" s="27"/>
      <c r="V188" s="39"/>
      <c r="W188" s="27"/>
      <c r="X188" s="27"/>
      <c r="Y188" s="27"/>
      <c r="Z188" s="27"/>
      <c r="AA188" s="27"/>
    </row>
    <row r="189" spans="18:27">
      <c r="R189" s="26"/>
      <c r="S189" s="39"/>
      <c r="T189" s="27"/>
      <c r="U189" s="27"/>
      <c r="V189" s="39"/>
      <c r="W189" s="27"/>
      <c r="X189" s="27"/>
      <c r="Y189" s="27"/>
      <c r="Z189" s="27"/>
      <c r="AA189" s="27"/>
    </row>
    <row r="190" spans="18:27">
      <c r="R190" s="26"/>
      <c r="S190" s="39"/>
      <c r="T190" s="27"/>
      <c r="U190" s="27"/>
      <c r="V190" s="39"/>
      <c r="W190" s="27"/>
      <c r="X190" s="27"/>
      <c r="Y190" s="27"/>
      <c r="Z190" s="27"/>
      <c r="AA190" s="27"/>
    </row>
    <row r="191" spans="18:27">
      <c r="R191" s="26"/>
      <c r="S191" s="39"/>
      <c r="T191" s="27"/>
      <c r="U191" s="27"/>
      <c r="V191" s="39"/>
      <c r="W191" s="27"/>
      <c r="X191" s="27"/>
      <c r="Y191" s="27"/>
      <c r="Z191" s="27"/>
      <c r="AA191" s="27"/>
    </row>
    <row r="192" spans="18:27">
      <c r="R192" s="26"/>
      <c r="S192" s="39"/>
      <c r="T192" s="27"/>
      <c r="U192" s="27"/>
      <c r="V192" s="39"/>
      <c r="W192" s="27"/>
      <c r="X192" s="27"/>
      <c r="Y192" s="27"/>
      <c r="Z192" s="27"/>
      <c r="AA192" s="27"/>
    </row>
    <row r="193" spans="18:27">
      <c r="R193" s="26"/>
      <c r="S193" s="39"/>
      <c r="T193" s="27"/>
      <c r="U193" s="27"/>
      <c r="V193" s="39"/>
      <c r="W193" s="27"/>
      <c r="X193" s="27"/>
      <c r="Y193" s="27"/>
      <c r="Z193" s="27"/>
      <c r="AA193" s="27"/>
    </row>
    <row r="194" spans="18:27">
      <c r="R194" s="26"/>
      <c r="S194" s="39"/>
      <c r="T194" s="27"/>
      <c r="U194" s="27"/>
      <c r="V194" s="39"/>
      <c r="W194" s="27"/>
      <c r="X194" s="27"/>
      <c r="Y194" s="27"/>
      <c r="Z194" s="27"/>
      <c r="AA194" s="27"/>
    </row>
    <row r="195" spans="18:27">
      <c r="R195" s="26"/>
      <c r="S195" s="39"/>
      <c r="T195" s="27"/>
      <c r="U195" s="27"/>
      <c r="V195" s="39"/>
      <c r="W195" s="27"/>
      <c r="X195" s="27"/>
      <c r="Y195" s="27"/>
      <c r="Z195" s="27"/>
      <c r="AA195" s="27"/>
    </row>
    <row r="196" spans="18:27">
      <c r="R196" s="26"/>
      <c r="S196" s="39"/>
      <c r="T196" s="27"/>
      <c r="U196" s="27"/>
      <c r="V196" s="39"/>
      <c r="W196" s="27"/>
      <c r="X196" s="27"/>
      <c r="Y196" s="27"/>
      <c r="Z196" s="27"/>
      <c r="AA196" s="27"/>
    </row>
    <row r="197" spans="18:27">
      <c r="R197" s="26"/>
      <c r="S197" s="39"/>
      <c r="T197" s="27"/>
      <c r="U197" s="27"/>
      <c r="V197" s="39"/>
      <c r="W197" s="27"/>
      <c r="X197" s="27"/>
      <c r="Y197" s="27"/>
      <c r="Z197" s="27"/>
      <c r="AA197" s="27"/>
    </row>
    <row r="198" spans="18:27">
      <c r="R198" s="26"/>
      <c r="S198" s="39"/>
      <c r="T198" s="27"/>
      <c r="U198" s="27"/>
      <c r="V198" s="39"/>
      <c r="W198" s="27"/>
      <c r="X198" s="27"/>
      <c r="Y198" s="27"/>
      <c r="Z198" s="27"/>
      <c r="AA198" s="27"/>
    </row>
    <row r="199" spans="18:27">
      <c r="R199" s="26"/>
      <c r="S199" s="39"/>
      <c r="T199" s="27"/>
      <c r="U199" s="27"/>
      <c r="V199" s="39"/>
      <c r="W199" s="27"/>
      <c r="X199" s="27"/>
      <c r="Y199" s="27"/>
      <c r="Z199" s="27"/>
      <c r="AA199" s="27"/>
    </row>
    <row r="200" spans="18:27">
      <c r="R200" s="26"/>
      <c r="S200" s="39"/>
      <c r="T200" s="27"/>
      <c r="U200" s="27"/>
      <c r="V200" s="39"/>
      <c r="W200" s="27"/>
      <c r="X200" s="27"/>
      <c r="Y200" s="27"/>
      <c r="Z200" s="27"/>
      <c r="AA200" s="27"/>
    </row>
    <row r="201" spans="18:27">
      <c r="R201" s="26"/>
      <c r="S201" s="39"/>
      <c r="T201" s="27"/>
      <c r="U201" s="27"/>
      <c r="V201" s="39"/>
      <c r="W201" s="27"/>
      <c r="X201" s="27"/>
      <c r="Y201" s="27"/>
      <c r="Z201" s="27"/>
      <c r="AA201" s="27"/>
    </row>
    <row r="202" spans="18:27">
      <c r="R202" s="26"/>
      <c r="S202" s="39"/>
      <c r="T202" s="27"/>
      <c r="U202" s="27"/>
      <c r="V202" s="39"/>
      <c r="W202" s="27"/>
      <c r="X202" s="27"/>
      <c r="Y202" s="27"/>
      <c r="Z202" s="27"/>
      <c r="AA202" s="27"/>
    </row>
    <row r="203" spans="18:27">
      <c r="R203" s="26"/>
      <c r="S203" s="39"/>
      <c r="T203" s="27"/>
      <c r="U203" s="27"/>
      <c r="V203" s="39"/>
      <c r="W203" s="27"/>
      <c r="X203" s="27"/>
      <c r="Y203" s="27"/>
      <c r="Z203" s="27"/>
      <c r="AA203" s="27"/>
    </row>
    <row r="204" spans="18:27">
      <c r="R204" s="26"/>
      <c r="S204" s="39"/>
      <c r="T204" s="27"/>
      <c r="U204" s="27"/>
      <c r="V204" s="39"/>
      <c r="W204" s="27"/>
      <c r="X204" s="27"/>
      <c r="Y204" s="27"/>
      <c r="Z204" s="27"/>
      <c r="AA204" s="27"/>
    </row>
    <row r="205" spans="18:27">
      <c r="R205" s="26"/>
      <c r="S205" s="39"/>
      <c r="T205" s="27"/>
      <c r="U205" s="27"/>
      <c r="V205" s="39"/>
      <c r="W205" s="27"/>
      <c r="X205" s="27"/>
      <c r="Y205" s="27"/>
      <c r="Z205" s="27"/>
      <c r="AA205" s="27"/>
    </row>
    <row r="206" spans="18:27">
      <c r="R206" s="26"/>
      <c r="S206" s="39"/>
      <c r="T206" s="27"/>
      <c r="U206" s="27"/>
      <c r="V206" s="39"/>
      <c r="W206" s="27"/>
      <c r="X206" s="27"/>
      <c r="Y206" s="27"/>
      <c r="Z206" s="27"/>
      <c r="AA206" s="27"/>
    </row>
    <row r="207" spans="18:27">
      <c r="R207" s="26"/>
      <c r="S207" s="39"/>
      <c r="T207" s="27"/>
      <c r="U207" s="27"/>
      <c r="V207" s="39"/>
      <c r="W207" s="27"/>
      <c r="X207" s="27"/>
      <c r="Y207" s="27"/>
      <c r="Z207" s="27"/>
      <c r="AA207" s="27"/>
    </row>
    <row r="208" spans="18:27">
      <c r="R208" s="26"/>
      <c r="S208" s="39"/>
      <c r="T208" s="27"/>
      <c r="U208" s="27"/>
      <c r="V208" s="39"/>
      <c r="W208" s="27"/>
      <c r="X208" s="27"/>
      <c r="Y208" s="27"/>
      <c r="Z208" s="27"/>
      <c r="AA208" s="27"/>
    </row>
    <row r="209" spans="18:27">
      <c r="R209" s="26"/>
      <c r="S209" s="39"/>
      <c r="T209" s="27"/>
      <c r="U209" s="27"/>
      <c r="V209" s="39"/>
      <c r="W209" s="27"/>
      <c r="X209" s="27"/>
      <c r="Y209" s="27"/>
      <c r="Z209" s="27"/>
      <c r="AA209" s="27"/>
    </row>
    <row r="210" spans="18:27">
      <c r="R210" s="26"/>
      <c r="S210" s="39"/>
      <c r="T210" s="27"/>
      <c r="U210" s="27"/>
      <c r="V210" s="39"/>
      <c r="W210" s="27"/>
      <c r="X210" s="27"/>
      <c r="Y210" s="27"/>
      <c r="Z210" s="27"/>
      <c r="AA210" s="27"/>
    </row>
    <row r="211" spans="18:27">
      <c r="R211" s="26"/>
      <c r="S211" s="39"/>
      <c r="T211" s="27"/>
      <c r="U211" s="27"/>
      <c r="V211" s="39"/>
      <c r="W211" s="27"/>
      <c r="X211" s="27"/>
      <c r="Y211" s="27"/>
      <c r="Z211" s="27"/>
      <c r="AA211" s="27"/>
    </row>
    <row r="212" spans="18:27">
      <c r="R212" s="26"/>
      <c r="S212" s="39"/>
      <c r="T212" s="27"/>
      <c r="U212" s="27"/>
      <c r="V212" s="39"/>
      <c r="W212" s="27"/>
      <c r="X212" s="27"/>
      <c r="Y212" s="27"/>
      <c r="Z212" s="27"/>
      <c r="AA212" s="27"/>
    </row>
    <row r="213" spans="18:27">
      <c r="R213" s="26"/>
      <c r="S213" s="39"/>
      <c r="T213" s="27"/>
      <c r="U213" s="27"/>
      <c r="V213" s="39"/>
      <c r="W213" s="27"/>
      <c r="X213" s="27"/>
      <c r="Y213" s="27"/>
      <c r="Z213" s="27"/>
      <c r="AA213" s="27"/>
    </row>
    <row r="214" spans="18:27">
      <c r="R214" s="26"/>
      <c r="S214" s="39"/>
      <c r="T214" s="27"/>
      <c r="U214" s="27"/>
      <c r="V214" s="39"/>
      <c r="W214" s="27"/>
      <c r="X214" s="27"/>
      <c r="Y214" s="27"/>
      <c r="Z214" s="27"/>
      <c r="AA214" s="27"/>
    </row>
    <row r="215" spans="18:27">
      <c r="R215" s="26"/>
      <c r="S215" s="39"/>
      <c r="T215" s="27"/>
      <c r="U215" s="27"/>
      <c r="V215" s="39"/>
      <c r="W215" s="27"/>
      <c r="X215" s="27"/>
      <c r="Y215" s="27"/>
      <c r="Z215" s="27"/>
      <c r="AA215" s="27"/>
    </row>
    <row r="216" spans="18:27">
      <c r="R216" s="26"/>
      <c r="S216" s="39"/>
      <c r="T216" s="27"/>
      <c r="U216" s="27"/>
      <c r="V216" s="39"/>
      <c r="W216" s="27"/>
      <c r="X216" s="27"/>
      <c r="Y216" s="27"/>
      <c r="Z216" s="27"/>
      <c r="AA216" s="27"/>
    </row>
    <row r="217" spans="18:27">
      <c r="R217" s="26"/>
      <c r="S217" s="39"/>
      <c r="T217" s="27"/>
      <c r="U217" s="27"/>
      <c r="V217" s="39"/>
      <c r="W217" s="27"/>
      <c r="X217" s="27"/>
      <c r="Y217" s="27"/>
      <c r="Z217" s="27"/>
      <c r="AA217" s="27"/>
    </row>
    <row r="218" spans="18:27">
      <c r="R218" s="26"/>
      <c r="S218" s="39"/>
      <c r="T218" s="27"/>
      <c r="U218" s="27"/>
      <c r="V218" s="39"/>
      <c r="W218" s="27"/>
      <c r="X218" s="27"/>
      <c r="Y218" s="27"/>
      <c r="Z218" s="27"/>
      <c r="AA218" s="27"/>
    </row>
    <row r="219" spans="18:27">
      <c r="R219" s="26"/>
      <c r="S219" s="39"/>
      <c r="T219" s="27"/>
      <c r="U219" s="27"/>
      <c r="V219" s="39"/>
      <c r="W219" s="27"/>
      <c r="X219" s="27"/>
      <c r="Y219" s="27"/>
      <c r="Z219" s="27"/>
      <c r="AA219" s="27"/>
    </row>
    <row r="220" spans="18:27">
      <c r="R220" s="26"/>
      <c r="S220" s="39"/>
      <c r="T220" s="27"/>
      <c r="U220" s="27"/>
      <c r="V220" s="39"/>
      <c r="W220" s="27"/>
      <c r="X220" s="27"/>
      <c r="Y220" s="27"/>
      <c r="Z220" s="27"/>
      <c r="AA220" s="27"/>
    </row>
    <row r="221" spans="18:27">
      <c r="R221" s="26"/>
      <c r="S221" s="39"/>
      <c r="T221" s="27"/>
      <c r="U221" s="27"/>
      <c r="V221" s="39"/>
      <c r="W221" s="27"/>
      <c r="X221" s="27"/>
      <c r="Y221" s="27"/>
      <c r="Z221" s="27"/>
      <c r="AA221" s="27"/>
    </row>
    <row r="222" spans="18:27">
      <c r="R222" s="26"/>
      <c r="S222" s="39"/>
      <c r="T222" s="27"/>
      <c r="U222" s="27"/>
      <c r="V222" s="39"/>
      <c r="W222" s="27"/>
      <c r="X222" s="27"/>
      <c r="Y222" s="27"/>
      <c r="Z222" s="27"/>
      <c r="AA222" s="27"/>
    </row>
    <row r="223" spans="18:27">
      <c r="R223" s="26"/>
      <c r="S223" s="39"/>
      <c r="T223" s="27"/>
      <c r="U223" s="27"/>
      <c r="V223" s="39"/>
      <c r="W223" s="27"/>
      <c r="X223" s="27"/>
      <c r="Y223" s="27"/>
      <c r="Z223" s="27"/>
      <c r="AA223" s="27"/>
    </row>
  </sheetData>
  <mergeCells count="49">
    <mergeCell ref="R74:R85"/>
    <mergeCell ref="A1:O1"/>
    <mergeCell ref="R1:AA1"/>
    <mergeCell ref="A2:G2"/>
    <mergeCell ref="I2:O2"/>
    <mergeCell ref="R2:V2"/>
    <mergeCell ref="X2:AA2"/>
    <mergeCell ref="AA4:AA15"/>
    <mergeCell ref="AA18:AA29"/>
    <mergeCell ref="AA32:AA43"/>
    <mergeCell ref="V4:V15"/>
    <mergeCell ref="R4:R15"/>
    <mergeCell ref="R18:R29"/>
    <mergeCell ref="R32:R43"/>
    <mergeCell ref="R31:V31"/>
    <mergeCell ref="X17:AA17"/>
    <mergeCell ref="X45:AA45"/>
    <mergeCell ref="R17:V17"/>
    <mergeCell ref="X31:AA31"/>
    <mergeCell ref="R73:V73"/>
    <mergeCell ref="X73:AA73"/>
    <mergeCell ref="R59:V59"/>
    <mergeCell ref="X59:AA59"/>
    <mergeCell ref="R60:R71"/>
    <mergeCell ref="V88:V99"/>
    <mergeCell ref="V102:V113"/>
    <mergeCell ref="V116:V127"/>
    <mergeCell ref="V18:V29"/>
    <mergeCell ref="V32:V43"/>
    <mergeCell ref="V46:V57"/>
    <mergeCell ref="V60:V71"/>
    <mergeCell ref="V74:V85"/>
    <mergeCell ref="R115:V115"/>
    <mergeCell ref="R116:R127"/>
    <mergeCell ref="R88:R99"/>
    <mergeCell ref="R102:R113"/>
    <mergeCell ref="R101:V101"/>
    <mergeCell ref="R46:R57"/>
    <mergeCell ref="R45:V45"/>
    <mergeCell ref="R87:V87"/>
    <mergeCell ref="AA116:AA127"/>
    <mergeCell ref="AA46:AA57"/>
    <mergeCell ref="AA60:AA71"/>
    <mergeCell ref="AA74:AA85"/>
    <mergeCell ref="AA88:AA99"/>
    <mergeCell ref="AA102:AA113"/>
    <mergeCell ref="X115:AA115"/>
    <mergeCell ref="X101:AA101"/>
    <mergeCell ref="X87:AA8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red.rad-žen.orfg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Milosava Pedovic</dc:creator>
  <cp:lastModifiedBy>Windows User</cp:lastModifiedBy>
  <cp:lastPrinted>2021-07-02T06:57:47Z</cp:lastPrinted>
  <dcterms:created xsi:type="dcterms:W3CDTF">2020-02-25T11:40:51Z</dcterms:created>
  <dcterms:modified xsi:type="dcterms:W3CDTF">2021-10-04T12:18:36Z</dcterms:modified>
</cp:coreProperties>
</file>